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comments5.xml" ContentType="application/vnd.openxmlformats-officedocument.spreadsheetml.comments+xml"/>
  <Override PartName="/xl/comments4.xml" ContentType="application/vnd.openxmlformats-officedocument.spreadsheetml.comments+xml"/>
  <Override PartName="/xl/media/image1.png" ContentType="image/png"/>
  <Override PartName="/xl/drawings/drawing8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vmlDrawing1.vml" ContentType="application/vnd.openxmlformats-officedocument.vmlDrawing"/>
  <Override PartName="/xl/drawings/vmlDrawing3.vml" ContentType="application/vnd.openxmlformats-officedocument.vmlDrawing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drawing3.xml" ContentType="application/vnd.openxmlformats-officedocument.drawing+xml"/>
  <Override PartName="/xl/drawings/vmlDrawing2.vml" ContentType="application/vnd.openxmlformats-officedocument.vmlDrawing"/>
  <Override PartName="/xl/drawings/vmlDrawing4.vml" ContentType="application/vnd.openxmlformats-officedocument.vmlDrawing"/>
  <Override PartName="/xl/drawings/drawing5.xml" ContentType="application/vnd.openxmlformats-officedocument.drawing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drawings/vmlDrawing6.vml" ContentType="application/vnd.openxmlformats-officedocument.vmlDrawing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Override PartName="/xl/styles.xml" ContentType="application/vnd.openxmlformats-officedocument.spreadsheetml.styles+xml"/>
  <Override PartName="/xl/comments3.xml" ContentType="application/vnd.openxmlformats-officedocument.spreadsheetml.comments+xml"/>
  <Override PartName="/xl/comments8.xml" ContentType="application/vnd.openxmlformats-officedocument.spreadsheetml.comments+xml"/>
  <Override PartName="/xl/theme/theme1.xml" ContentType="application/vnd.openxmlformats-officedocument.theme+xml"/>
  <Override PartName="/xl/comments7.xml" ContentType="application/vnd.openxmlformats-officedocument.spreadsheetml.comments+xml"/>
  <Override PartName="/xl/workbook.xml" ContentType="application/vnd.openxmlformats-officedocument.spreadsheetml.sheet.main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a" sheetId="1" state="visible" r:id="rId3"/>
    <sheet name="Panoramica" sheetId="2" state="visible" r:id="rId4"/>
    <sheet name="Degiro" sheetId="3" state="visible" r:id="rId5"/>
    <sheet name="Interactive Brokers" sheetId="4" state="visible" r:id="rId6"/>
    <sheet name="Fineco" sheetId="5" state="visible" r:id="rId7"/>
    <sheet name="Trade Republic" sheetId="6" state="visible" r:id="rId8"/>
    <sheet name="Scalable Capital" sheetId="7" state="visible" r:id="rId9"/>
    <sheet name="Directa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(25.000).</t>
        </r>
      </text>
    </comment>
    <comment ref="F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(25.000).</t>
        </r>
      </text>
    </comment>
    <comment ref="F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(25.000).</t>
        </r>
      </text>
    </comment>
    <comment ref="F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(25.000).</t>
        </r>
      </text>
    </comment>
    <comment ref="F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(25.000).</t>
        </r>
      </text>
    </comment>
    <comment ref="F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(25.000).</t>
        </r>
      </text>
    </comment>
    <comment ref="F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sharedStrings.xml><?xml version="1.0" encoding="utf-8"?>
<sst xmlns="http://schemas.openxmlformats.org/spreadsheetml/2006/main" count="421" uniqueCount="106">
  <si>
    <t xml:space="preserve">Ribilanciamento Master</t>
  </si>
  <si>
    <t xml:space="preserve">Domenica 7 giugno 2026 · valido fino al 5 luglio 2026</t>
  </si>
  <si>
    <t xml:space="preserve">COME SI USA</t>
  </si>
  <si>
    <t xml:space="preserve">1.</t>
  </si>
  <si>
    <t xml:space="preserve">Apri il foglio del tuo broker: ce n'è uno per ciascuno.</t>
  </si>
  <si>
    <t xml:space="preserve">2.</t>
  </si>
  <si>
    <t xml:space="preserve">Scrivi il capitale da investire nella cella gialla in alto.</t>
  </si>
  <si>
    <t xml:space="preserve">3.</t>
  </si>
  <si>
    <t xml:space="preserve">Inserisci i prezzi di acquisto che leggi sul tuo broker, nella colonna Prezzo.</t>
  </si>
  <si>
    <t xml:space="preserve">4.</t>
  </si>
  <si>
    <t xml:space="preserve">Le quote da comprare, l'importo e la liquidità residua si calcolano da soli.</t>
  </si>
  <si>
    <t xml:space="preserve">CELLE DA COMPILARE</t>
  </si>
  <si>
    <t xml:space="preserve">esempio</t>
  </si>
  <si>
    <t xml:space="preserve">Solo le celle gialle con il testo blu: il capitale e i prezzi. Tutte le altre contengono formule e si aggiornano da sole.</t>
  </si>
  <si>
    <t xml:space="preserve">COME LEGGERE LE OPERAZIONI</t>
  </si>
  <si>
    <t xml:space="preserve">● Ingresso</t>
  </si>
  <si>
    <t xml:space="preserve">Titolo che entra ora nel portafoglio.</t>
  </si>
  <si>
    <t xml:space="preserve">▲ Incremento</t>
  </si>
  <si>
    <t xml:space="preserve">Il peso target sale: va comprato.</t>
  </si>
  <si>
    <t xml:space="preserve">— Invariato</t>
  </si>
  <si>
    <t xml:space="preserve">Nessun intervento richiesto.</t>
  </si>
  <si>
    <t xml:space="preserve">▼ Decremento</t>
  </si>
  <si>
    <t xml:space="preserve">Il peso target scende: va alleggerito.</t>
  </si>
  <si>
    <t xml:space="preserve">● Chiusura</t>
  </si>
  <si>
    <t xml:space="preserve">Titolo che esce dal portafoglio: va venduto tutto.</t>
  </si>
  <si>
    <t xml:space="preserve">CAMBI</t>
  </si>
  <si>
    <t xml:space="preserve">Cambi di riferimento BCE del 05/06/2026, la stessa chiusura da cui arrivano i prezzi. Le formule dei fogli broker li leggono da qui.</t>
  </si>
  <si>
    <t xml:space="preserve">Valuta</t>
  </si>
  <si>
    <t xml:space="preserve">1 euro equivale a</t>
  </si>
  <si>
    <t xml:space="preserve">EUR</t>
  </si>
  <si>
    <t xml:space="preserve">USD</t>
  </si>
  <si>
    <t xml:space="preserve">HKD</t>
  </si>
  <si>
    <t xml:space="preserve">JPY</t>
  </si>
  <si>
    <t xml:space="preserve">GBP</t>
  </si>
  <si>
    <t xml:space="preserve">SEK</t>
  </si>
  <si>
    <t xml:space="preserve">FONTE DEI DATI</t>
  </si>
  <si>
    <t xml:space="preserve">Pesi e operazioni provengono dal ribilanciamento Gamma Investimenti del 07/06/2026. I prezzi li inserisci tu, letti sul tuo broker al momento dell'acquisto.</t>
  </si>
  <si>
    <t xml:space="preserve">Le informazioni sono fornite unicamente a titolo informativo e non devono essere intese come una consulenza di investimento, né come un consiglio di acquisto, vendita o altri tipi di operazioni relative ad un investimento su prodotti o servizi, né tanto meno un invito, un'offerta o un sollecito a investire.</t>
  </si>
  <si>
    <t xml:space="preserve">Master · composizione di riferimento</t>
  </si>
  <si>
    <t xml:space="preserve">Come si è mossa la strategia dal ribilanciamento del 03/05/2026 a quello del 07/06/2026</t>
  </si>
  <si>
    <t xml:space="preserve">Asset</t>
  </si>
  <si>
    <t xml:space="preserve">ISIN</t>
  </si>
  <si>
    <t xml:space="preserve">Alloc. 03/05</t>
  </si>
  <si>
    <t xml:space="preserve">Rendimento</t>
  </si>
  <si>
    <t xml:space="preserve">Fluttuazione</t>
  </si>
  <si>
    <t xml:space="preserve">Operazione</t>
  </si>
  <si>
    <t xml:space="preserve">Alloc. 07/06</t>
  </si>
  <si>
    <t xml:space="preserve">iShares Physical Gold ETC</t>
  </si>
  <si>
    <t xml:space="preserve">IE00B4ND3602</t>
  </si>
  <si>
    <t xml:space="preserve">Viemed Healthcare, Inc.</t>
  </si>
  <si>
    <t xml:space="preserve">CA92663R1055</t>
  </si>
  <si>
    <t xml:space="preserve">Binjiang Service Group Co. Ltd.</t>
  </si>
  <si>
    <t xml:space="preserve">KYG1122A1013</t>
  </si>
  <si>
    <t xml:space="preserve">Catalyst Pharmaceuticals, Inc.</t>
  </si>
  <si>
    <t xml:space="preserve">US14888U1016</t>
  </si>
  <si>
    <t xml:space="preserve">CoinShares - Physical Bitcoin</t>
  </si>
  <si>
    <t xml:space="preserve">GB00BLD4ZL17</t>
  </si>
  <si>
    <t xml:space="preserve">Adobe Inc.</t>
  </si>
  <si>
    <t xml:space="preserve">US00724F1012</t>
  </si>
  <si>
    <t xml:space="preserve">Halozyme Therapeutics, Inc.</t>
  </si>
  <si>
    <t xml:space="preserve">US40637H1095</t>
  </si>
  <si>
    <t xml:space="preserve">Cal-Maine Foods, Inc.</t>
  </si>
  <si>
    <t xml:space="preserve">US1280302027</t>
  </si>
  <si>
    <t xml:space="preserve">361 Degrees International Limited</t>
  </si>
  <si>
    <t xml:space="preserve">KYG884931042</t>
  </si>
  <si>
    <t xml:space="preserve">Valtes Co., Ltd.</t>
  </si>
  <si>
    <t xml:space="preserve">JP3778480008</t>
  </si>
  <si>
    <t xml:space="preserve">Generic Sweden AB</t>
  </si>
  <si>
    <t xml:space="preserve">SE0001790791</t>
  </si>
  <si>
    <t xml:space="preserve">CoinShares - Physical Ethereum</t>
  </si>
  <si>
    <t xml:space="preserve">GB00BLD4ZM24</t>
  </si>
  <si>
    <t xml:space="preserve">TOTALE</t>
  </si>
  <si>
    <t xml:space="preserve">Ribilanciamento Master · Degiro</t>
  </si>
  <si>
    <t xml:space="preserve">Capitale da investire</t>
  </si>
  <si>
    <t xml:space="preserve">← scrivi qui quanto vuoi investire</t>
  </si>
  <si>
    <t xml:space="preserve">Liquidità residua</t>
  </si>
  <si>
    <t xml:space="preserve">← quanto resta fuori per via degli arrotondamenti</t>
  </si>
  <si>
    <t xml:space="preserve">Titoli non acquistabili</t>
  </si>
  <si>
    <t xml:space="preserve">← una quota costa più dell'importo da destinargli</t>
  </si>
  <si>
    <t xml:space="preserve">Target %</t>
  </si>
  <si>
    <t xml:space="preserve">Target €</t>
  </si>
  <si>
    <t xml:space="preserve">Prezzo</t>
  </si>
  <si>
    <t xml:space="preserve">Prezzo €</t>
  </si>
  <si>
    <t xml:space="preserve">Quote</t>
  </si>
  <si>
    <t xml:space="preserve">Investito €</t>
  </si>
  <si>
    <t xml:space="preserve">Peso eff. %</t>
  </si>
  <si>
    <t xml:space="preserve">Celle gialle con testo blu = da compilare. Tutte le altre sono formule.</t>
  </si>
  <si>
    <t xml:space="preserve">Ribilanciamento Master · Interactive Brokers</t>
  </si>
  <si>
    <t xml:space="preserve">Ribilanciamento Master · Fineco</t>
  </si>
  <si>
    <t xml:space="preserve">iShares MSCI China</t>
  </si>
  <si>
    <t xml:space="preserve">IE00BJ5JPG56</t>
  </si>
  <si>
    <t xml:space="preserve">iShares Core MSCI Japan IMI ETF</t>
  </si>
  <si>
    <t xml:space="preserve">IE00B4L5YX21</t>
  </si>
  <si>
    <t xml:space="preserve">NOTE PER QUESTO BROKER</t>
  </si>
  <si>
    <t xml:space="preserve">iShares MSCI China — Sostituisce Binjiang Service Group e 361 Degrees International, non negoziabili su questo broker. Al loro posto indichiamo l'alternativa migliore fra quelle disponibili secondo la nostra analisi.</t>
  </si>
  <si>
    <t xml:space="preserve">iShares Core MSCI Japan IMI ETF — Sostituisce Valtes e Greens, non negoziabili su questo broker. Al loro posto indichiamo l'alternativa migliore fra quelle disponibili secondo la nostra analisi.</t>
  </si>
  <si>
    <t xml:space="preserve">Ribilanciamento Master · Trade Republic</t>
  </si>
  <si>
    <t xml:space="preserve">Bitcoin (acquisto diretto)</t>
  </si>
  <si>
    <t xml:space="preserve">—</t>
  </si>
  <si>
    <t xml:space="preserve">Ethereum (acquisto diretto)</t>
  </si>
  <si>
    <t xml:space="preserve">Bitcoin (acquisto diretto) — Su questo broker l'ETP non è disponibile: la stessa esposizione si ottiene acquistando direttamente la criptovaluta.</t>
  </si>
  <si>
    <t xml:space="preserve">Ethereum (acquisto diretto) — Su questo broker l'ETP non è disponibile: la stessa esposizione si ottiene acquistando direttamente la criptovaluta.</t>
  </si>
  <si>
    <t xml:space="preserve">Su questo broker sono ammesse le quote frazionate: l'arrotondamento è al decimillesimo.</t>
  </si>
  <si>
    <t xml:space="preserve">Ribilanciamento Master · Scalable Capital</t>
  </si>
  <si>
    <t xml:space="preserve">Adobe Inc. — Su questo broker Viemed Healthcare non è negoziabile: la sua quota confluisce qui, l'alternativa migliore fra quelle disponibili secondo la nostra analisi.</t>
  </si>
  <si>
    <t xml:space="preserve">Ribilanciamento Master · Directa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</si>
</sst>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00"/>
    <numFmt numFmtId="166" formatCode="0.00%"/>
    <numFmt numFmtId="167" formatCode="\+0.00%;\-0.00%;0.00%"/>
    <numFmt numFmtId="168" formatCode="&quot;€ &quot;#,##0.00"/>
    <numFmt numFmtId="169" formatCode="0"/>
    <numFmt numFmtId="170" formatCode="#,##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9"/>
      <color rgb="FF1A3D16"/>
      <name val="Arial"/>
      <family val="0"/>
      <charset val="1"/>
    </font>
    <font>
      <b val="true"/>
      <sz val="10"/>
      <color rgb="FF2B6625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0"/>
      <color rgb="FF2E7D32"/>
      <name val="Arial"/>
      <family val="0"/>
      <charset val="1"/>
    </font>
    <font>
      <b val="true"/>
      <sz val="10"/>
      <color rgb="FF8A7411"/>
      <name val="Arial"/>
      <family val="0"/>
      <charset val="1"/>
    </font>
    <font>
      <b val="true"/>
      <sz val="10"/>
      <color rgb="FFC62828"/>
      <name val="Arial"/>
      <family val="0"/>
      <charset val="1"/>
    </font>
    <font>
      <i val="true"/>
      <sz val="9"/>
      <color rgb="FF7F7F7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1A3D16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2"/>
    </font>
    <font>
      <sz val="9"/>
      <color rgb="FF2B6625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A3D16"/>
        <bgColor rgb="FF003300"/>
      </patternFill>
    </fill>
    <fill>
      <patternFill patternType="solid">
        <fgColor rgb="FF2B6625"/>
        <bgColor rgb="FF2E7D32"/>
      </patternFill>
    </fill>
    <fill>
      <patternFill patternType="solid">
        <fgColor rgb="FFFFF2A8"/>
        <bgColor rgb="FFEBF2EA"/>
      </patternFill>
    </fill>
    <fill>
      <patternFill patternType="solid">
        <fgColor rgb="FFEBF2EA"/>
        <bgColor rgb="FFE8EAEE"/>
      </patternFill>
    </fill>
    <fill>
      <patternFill patternType="solid">
        <fgColor rgb="FFF7F8FA"/>
        <bgColor rgb="FFFFFFFF"/>
      </patternFill>
    </fill>
    <fill>
      <patternFill patternType="solid">
        <fgColor rgb="FFE8EAEE"/>
        <bgColor rgb="FFEBF2EA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2B6625"/>
      </bottom>
      <diagonal/>
    </border>
    <border diagonalUp="false" diagonalDown="false">
      <left style="thin">
        <color rgb="FFBFA800"/>
      </left>
      <right style="thin">
        <color rgb="FFBFA800"/>
      </right>
      <top style="thin">
        <color rgb="FFBFA800"/>
      </top>
      <bottom style="thin">
        <color rgb="FFBFA800"/>
      </bottom>
      <diagonal/>
    </border>
    <border diagonalUp="false" diagonalDown="false">
      <left/>
      <right/>
      <top/>
      <bottom style="thin">
        <color rgb="FFE0E2E6"/>
      </bottom>
      <diagonal/>
    </border>
    <border diagonalUp="false" diagonalDown="false">
      <left/>
      <right/>
      <top style="medium">
        <color rgb="FF2B6625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8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8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7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2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3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4" fillId="3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0" borderId="3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15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6" borderId="3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3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6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6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6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6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7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7" borderId="4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7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5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8" fontId="9" fillId="4" borderId="2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7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9" fontId="17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4" borderId="3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70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8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7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7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4" fontId="20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1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B6625"/>
      <rgbColor rgb="FF000080"/>
      <rgbColor rgb="FF8A7411"/>
      <rgbColor rgb="FF800080"/>
      <rgbColor rgb="FF008080"/>
      <rgbColor rgb="FFC0C0C0"/>
      <rgbColor rgb="FF7F7F7F"/>
      <rgbColor rgb="FF9999FF"/>
      <rgbColor rgb="FF993366"/>
      <rgbColor rgb="FFF7F8FA"/>
      <rgbColor rgb="FFEBF2EA"/>
      <rgbColor rgb="FF660066"/>
      <rgbColor rgb="FFFF8080"/>
      <rgbColor rgb="FF0066CC"/>
      <rgbColor rgb="FFE0E2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AEE"/>
      <rgbColor rgb="FFCCFFCC"/>
      <rgbColor rgb="FFFFF2A8"/>
      <rgbColor rgb="FF99CCFF"/>
      <rgbColor rgb="FFFF99CC"/>
      <rgbColor rgb="FFCC99FF"/>
      <rgbColor rgb="FFFFCC99"/>
      <rgbColor rgb="FF3366FF"/>
      <rgbColor rgb="FF33CCCC"/>
      <rgbColor rgb="FFBFA800"/>
      <rgbColor rgb="FFFFCC00"/>
      <rgbColor rgb="FFFF9900"/>
      <rgbColor rgb="FFFF6600"/>
      <rgbColor rgb="FF6B7280"/>
      <rgbColor rgb="FF969696"/>
      <rgbColor rgb="FF003366"/>
      <rgbColor rgb="FF2E7D32"/>
      <rgbColor rgb="FF003300"/>
      <rgbColor rgb="FF1A3D16"/>
      <rgbColor rgb="FFC62828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4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5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6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7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3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4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5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drawing" Target="../drawings/drawing8.xml"/><Relationship Id="rId3" Type="http://schemas.openxmlformats.org/officeDocument/2006/relationships/vmlDrawing" Target="../drawings/vmlDrawing6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68"/>
    <col collapsed="false" customWidth="true" hidden="false" outlineLevel="0" max="3" min="3" style="0" width="12"/>
  </cols>
  <sheetData>
    <row r="1" customFormat="false" ht="30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3" customFormat="false" ht="3.75" hidden="false" customHeight="true" outlineLevel="0" collapsed="false">
      <c r="A3" s="3"/>
      <c r="B3" s="3"/>
      <c r="C3" s="3"/>
    </row>
    <row r="5" customFormat="false" ht="19.5" hidden="false" customHeight="true" outlineLevel="0" collapsed="false">
      <c r="A5" s="4" t="s">
        <v>2</v>
      </c>
      <c r="B5" s="5"/>
      <c r="C5" s="5"/>
    </row>
    <row r="6" customFormat="false" ht="18" hidden="false" customHeight="true" outlineLevel="0" collapsed="false">
      <c r="A6" s="6" t="s">
        <v>3</v>
      </c>
      <c r="B6" s="7" t="s">
        <v>4</v>
      </c>
    </row>
    <row r="7" customFormat="false" ht="18" hidden="false" customHeight="true" outlineLevel="0" collapsed="false">
      <c r="A7" s="6" t="s">
        <v>5</v>
      </c>
      <c r="B7" s="7" t="s">
        <v>6</v>
      </c>
    </row>
    <row r="8" customFormat="false" ht="18" hidden="false" customHeight="true" outlineLevel="0" collapsed="false">
      <c r="A8" s="6" t="s">
        <v>7</v>
      </c>
      <c r="B8" s="7" t="s">
        <v>8</v>
      </c>
    </row>
    <row r="9" customFormat="false" ht="18" hidden="false" customHeight="true" outlineLevel="0" collapsed="false">
      <c r="A9" s="6" t="s">
        <v>9</v>
      </c>
      <c r="B9" s="7" t="s">
        <v>10</v>
      </c>
    </row>
    <row r="11" customFormat="false" ht="19.5" hidden="false" customHeight="true" outlineLevel="0" collapsed="false">
      <c r="A11" s="4" t="s">
        <v>11</v>
      </c>
      <c r="B11" s="5"/>
      <c r="C11" s="5"/>
    </row>
    <row r="12" customFormat="false" ht="30" hidden="false" customHeight="true" outlineLevel="0" collapsed="false">
      <c r="A12" s="8" t="s">
        <v>12</v>
      </c>
      <c r="B12" s="9" t="s">
        <v>13</v>
      </c>
    </row>
    <row r="14" customFormat="false" ht="19.5" hidden="false" customHeight="true" outlineLevel="0" collapsed="false">
      <c r="A14" s="4" t="s">
        <v>14</v>
      </c>
      <c r="B14" s="5"/>
      <c r="C14" s="5"/>
    </row>
    <row r="15" customFormat="false" ht="15" hidden="false" customHeight="false" outlineLevel="0" collapsed="false">
      <c r="A15" s="10" t="s">
        <v>15</v>
      </c>
      <c r="B15" s="11" t="s">
        <v>16</v>
      </c>
    </row>
    <row r="16" customFormat="false" ht="15" hidden="false" customHeight="false" outlineLevel="0" collapsed="false">
      <c r="A16" s="10" t="s">
        <v>17</v>
      </c>
      <c r="B16" s="11" t="s">
        <v>18</v>
      </c>
    </row>
    <row r="17" customFormat="false" ht="15" hidden="false" customHeight="false" outlineLevel="0" collapsed="false">
      <c r="A17" s="12" t="s">
        <v>19</v>
      </c>
      <c r="B17" s="11" t="s">
        <v>20</v>
      </c>
    </row>
    <row r="18" customFormat="false" ht="15" hidden="false" customHeight="false" outlineLevel="0" collapsed="false">
      <c r="A18" s="13" t="s">
        <v>21</v>
      </c>
      <c r="B18" s="11" t="s">
        <v>22</v>
      </c>
    </row>
    <row r="19" customFormat="false" ht="15" hidden="false" customHeight="false" outlineLevel="0" collapsed="false">
      <c r="A19" s="14" t="s">
        <v>23</v>
      </c>
      <c r="B19" s="11" t="s">
        <v>24</v>
      </c>
    </row>
    <row r="21" customFormat="false" ht="19.5" hidden="false" customHeight="true" outlineLevel="0" collapsed="false">
      <c r="A21" s="4" t="s">
        <v>25</v>
      </c>
      <c r="B21" s="5"/>
      <c r="C21" s="5"/>
    </row>
    <row r="22" customFormat="false" ht="25.5" hidden="false" customHeight="true" outlineLevel="0" collapsed="false">
      <c r="B22" s="15" t="s">
        <v>26</v>
      </c>
    </row>
    <row r="23" customFormat="false" ht="15" hidden="false" customHeight="false" outlineLevel="0" collapsed="false">
      <c r="A23" s="16" t="s">
        <v>27</v>
      </c>
      <c r="B23" s="17" t="s">
        <v>28</v>
      </c>
    </row>
    <row r="24" customFormat="false" ht="15" hidden="false" customHeight="false" outlineLevel="0" collapsed="false">
      <c r="A24" s="18" t="s">
        <v>29</v>
      </c>
      <c r="B24" s="19" t="n">
        <v>1</v>
      </c>
    </row>
    <row r="25" customFormat="false" ht="15" hidden="false" customHeight="false" outlineLevel="0" collapsed="false">
      <c r="A25" s="20" t="s">
        <v>30</v>
      </c>
      <c r="B25" s="21" t="n">
        <v>1.1485</v>
      </c>
    </row>
    <row r="26" customFormat="false" ht="15" hidden="false" customHeight="false" outlineLevel="0" collapsed="false">
      <c r="A26" s="18" t="s">
        <v>31</v>
      </c>
      <c r="B26" s="19" t="n">
        <v>9.0079</v>
      </c>
    </row>
    <row r="27" customFormat="false" ht="15" hidden="false" customHeight="false" outlineLevel="0" collapsed="false">
      <c r="A27" s="20" t="s">
        <v>32</v>
      </c>
      <c r="B27" s="21" t="n">
        <v>184.03</v>
      </c>
    </row>
    <row r="28" customFormat="false" ht="15" hidden="false" customHeight="false" outlineLevel="0" collapsed="false">
      <c r="A28" s="18" t="s">
        <v>33</v>
      </c>
      <c r="B28" s="19" t="n">
        <v>0.85573</v>
      </c>
    </row>
    <row r="29" customFormat="false" ht="15" hidden="false" customHeight="false" outlineLevel="0" collapsed="false">
      <c r="A29" s="20" t="s">
        <v>34</v>
      </c>
      <c r="B29" s="21" t="n">
        <v>10.9855</v>
      </c>
    </row>
    <row r="31" customFormat="false" ht="19.5" hidden="false" customHeight="true" outlineLevel="0" collapsed="false">
      <c r="A31" s="4" t="s">
        <v>35</v>
      </c>
      <c r="B31" s="5"/>
      <c r="C31" s="5"/>
    </row>
    <row r="32" customFormat="false" ht="43.5" hidden="false" customHeight="true" outlineLevel="0" collapsed="false">
      <c r="B32" s="7" t="s">
        <v>36</v>
      </c>
    </row>
    <row r="34" customFormat="false" ht="51.75" hidden="false" customHeight="true" outlineLevel="0" collapsed="false">
      <c r="B34" s="22" t="s">
        <v>37</v>
      </c>
    </row>
  </sheetData>
  <mergeCells count="3">
    <mergeCell ref="A1:C1"/>
    <mergeCell ref="A2:C2"/>
    <mergeCell ref="A3:C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&amp;LMaster · Legenda&amp;R&amp;P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5"/>
    <col collapsed="false" customWidth="true" hidden="false" outlineLevel="0" max="5" min="3" style="0" width="13"/>
    <col collapsed="false" customWidth="true" hidden="false" outlineLevel="0" max="6" min="6" style="0" width="16"/>
    <col collapsed="false" customWidth="true" hidden="false" outlineLevel="0" max="7" min="7" style="0" width="13"/>
  </cols>
  <sheetData>
    <row r="1" customFormat="false" ht="30" hidden="false" customHeight="true" outlineLevel="0" collapsed="false">
      <c r="A1" s="1" t="s">
        <v>38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39</v>
      </c>
      <c r="B2" s="2"/>
      <c r="C2" s="2"/>
      <c r="D2" s="2"/>
      <c r="E2" s="2"/>
      <c r="F2" s="2"/>
      <c r="G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</row>
    <row r="5" customFormat="false" ht="24" hidden="false" customHeight="true" outlineLevel="0" collapsed="false">
      <c r="A5" s="23" t="s">
        <v>40</v>
      </c>
      <c r="B5" s="23" t="s">
        <v>41</v>
      </c>
      <c r="C5" s="24" t="s">
        <v>42</v>
      </c>
      <c r="D5" s="24" t="s">
        <v>43</v>
      </c>
      <c r="E5" s="24" t="s">
        <v>44</v>
      </c>
      <c r="F5" s="24" t="s">
        <v>45</v>
      </c>
      <c r="G5" s="24" t="s">
        <v>46</v>
      </c>
    </row>
    <row r="6" customFormat="false" ht="16.5" hidden="false" customHeight="true" outlineLevel="0" collapsed="false">
      <c r="A6" s="25" t="s">
        <v>47</v>
      </c>
      <c r="B6" s="26" t="s">
        <v>48</v>
      </c>
      <c r="C6" s="27" t="n">
        <v>0.1449</v>
      </c>
      <c r="D6" s="28" t="n">
        <v>-0.0053</v>
      </c>
      <c r="E6" s="27" t="n">
        <v>0.144</v>
      </c>
      <c r="F6" s="29" t="s">
        <v>19</v>
      </c>
      <c r="G6" s="30" t="n">
        <v>0.144</v>
      </c>
    </row>
    <row r="7" customFormat="false" ht="16.5" hidden="false" customHeight="true" outlineLevel="0" collapsed="false">
      <c r="A7" s="31" t="s">
        <v>49</v>
      </c>
      <c r="B7" s="32" t="s">
        <v>50</v>
      </c>
      <c r="C7" s="33" t="n">
        <v>0.1002</v>
      </c>
      <c r="D7" s="34" t="n">
        <v>-0.0078</v>
      </c>
      <c r="E7" s="33" t="n">
        <v>0.0992</v>
      </c>
      <c r="F7" s="35" t="s">
        <v>19</v>
      </c>
      <c r="G7" s="36" t="n">
        <v>0.0992</v>
      </c>
    </row>
    <row r="8" customFormat="false" ht="16.5" hidden="false" customHeight="true" outlineLevel="0" collapsed="false">
      <c r="A8" s="25" t="s">
        <v>51</v>
      </c>
      <c r="B8" s="26" t="s">
        <v>52</v>
      </c>
      <c r="C8" s="27" t="n">
        <v>0.0849</v>
      </c>
      <c r="D8" s="37" t="n">
        <v>0.0401</v>
      </c>
      <c r="E8" s="27" t="n">
        <v>0.0881</v>
      </c>
      <c r="F8" s="29" t="s">
        <v>19</v>
      </c>
      <c r="G8" s="30" t="n">
        <v>0.0881</v>
      </c>
    </row>
    <row r="9" customFormat="false" ht="16.5" hidden="false" customHeight="true" outlineLevel="0" collapsed="false">
      <c r="A9" s="31" t="s">
        <v>53</v>
      </c>
      <c r="B9" s="32" t="s">
        <v>54</v>
      </c>
      <c r="C9" s="33" t="n">
        <v>0.0769</v>
      </c>
      <c r="D9" s="38" t="n">
        <v>0.0924</v>
      </c>
      <c r="E9" s="33" t="n">
        <v>0.0839</v>
      </c>
      <c r="F9" s="35" t="s">
        <v>19</v>
      </c>
      <c r="G9" s="36" t="n">
        <v>0.0839</v>
      </c>
    </row>
    <row r="10" customFormat="false" ht="16.5" hidden="false" customHeight="true" outlineLevel="0" collapsed="false">
      <c r="A10" s="25" t="s">
        <v>55</v>
      </c>
      <c r="B10" s="26" t="s">
        <v>56</v>
      </c>
      <c r="C10" s="27" t="n">
        <v>0.0861</v>
      </c>
      <c r="D10" s="28" t="n">
        <v>-0.027</v>
      </c>
      <c r="E10" s="27" t="n">
        <v>0.0836</v>
      </c>
      <c r="F10" s="29" t="s">
        <v>19</v>
      </c>
      <c r="G10" s="30" t="n">
        <v>0.0836</v>
      </c>
    </row>
    <row r="11" customFormat="false" ht="16.5" hidden="false" customHeight="true" outlineLevel="0" collapsed="false">
      <c r="A11" s="31" t="s">
        <v>57</v>
      </c>
      <c r="B11" s="32" t="s">
        <v>58</v>
      </c>
      <c r="C11" s="33" t="n">
        <v>0.0778</v>
      </c>
      <c r="D11" s="38" t="n">
        <v>0.0394</v>
      </c>
      <c r="E11" s="33" t="n">
        <v>0.0807</v>
      </c>
      <c r="F11" s="35" t="s">
        <v>19</v>
      </c>
      <c r="G11" s="36" t="n">
        <v>0.0807</v>
      </c>
    </row>
    <row r="12" customFormat="false" ht="16.5" hidden="false" customHeight="true" outlineLevel="0" collapsed="false">
      <c r="A12" s="25" t="s">
        <v>59</v>
      </c>
      <c r="B12" s="26" t="s">
        <v>60</v>
      </c>
      <c r="C12" s="27" t="n">
        <v>0.0762</v>
      </c>
      <c r="D12" s="37" t="n">
        <v>0.0458</v>
      </c>
      <c r="E12" s="27" t="n">
        <v>0.0795</v>
      </c>
      <c r="F12" s="29" t="s">
        <v>19</v>
      </c>
      <c r="G12" s="30" t="n">
        <v>0.0795</v>
      </c>
    </row>
    <row r="13" customFormat="false" ht="16.5" hidden="false" customHeight="true" outlineLevel="0" collapsed="false">
      <c r="A13" s="31" t="s">
        <v>61</v>
      </c>
      <c r="B13" s="32" t="s">
        <v>62</v>
      </c>
      <c r="C13" s="33" t="n">
        <v>0.0778</v>
      </c>
      <c r="D13" s="34" t="n">
        <v>-0.0159</v>
      </c>
      <c r="E13" s="33" t="n">
        <v>0.0764</v>
      </c>
      <c r="F13" s="35" t="s">
        <v>19</v>
      </c>
      <c r="G13" s="36" t="n">
        <v>0.0764</v>
      </c>
    </row>
    <row r="14" customFormat="false" ht="16.5" hidden="false" customHeight="true" outlineLevel="0" collapsed="false">
      <c r="A14" s="25" t="s">
        <v>63</v>
      </c>
      <c r="B14" s="26" t="s">
        <v>64</v>
      </c>
      <c r="C14" s="27" t="n">
        <v>0.0859</v>
      </c>
      <c r="D14" s="28" t="n">
        <v>-0.1324</v>
      </c>
      <c r="E14" s="27" t="n">
        <v>0.0743</v>
      </c>
      <c r="F14" s="29" t="s">
        <v>19</v>
      </c>
      <c r="G14" s="30" t="n">
        <v>0.0743</v>
      </c>
    </row>
    <row r="15" customFormat="false" ht="16.5" hidden="false" customHeight="true" outlineLevel="0" collapsed="false">
      <c r="A15" s="31" t="s">
        <v>65</v>
      </c>
      <c r="B15" s="32" t="s">
        <v>66</v>
      </c>
      <c r="C15" s="33" t="n">
        <v>0.074</v>
      </c>
      <c r="D15" s="34" t="n">
        <v>-0.0159</v>
      </c>
      <c r="E15" s="33" t="n">
        <v>0.0727</v>
      </c>
      <c r="F15" s="35" t="s">
        <v>19</v>
      </c>
      <c r="G15" s="36" t="n">
        <v>0.0727</v>
      </c>
    </row>
    <row r="16" customFormat="false" ht="16.5" hidden="false" customHeight="true" outlineLevel="0" collapsed="false">
      <c r="A16" s="25" t="s">
        <v>67</v>
      </c>
      <c r="B16" s="26" t="s">
        <v>68</v>
      </c>
      <c r="C16" s="27" t="n">
        <v>0.0632</v>
      </c>
      <c r="D16" s="37" t="n">
        <v>0.1181</v>
      </c>
      <c r="E16" s="27" t="n">
        <v>0.0705</v>
      </c>
      <c r="F16" s="29" t="s">
        <v>19</v>
      </c>
      <c r="G16" s="30" t="n">
        <v>0.0705</v>
      </c>
    </row>
    <row r="17" customFormat="false" ht="16.5" hidden="false" customHeight="true" outlineLevel="0" collapsed="false">
      <c r="A17" s="31" t="s">
        <v>69</v>
      </c>
      <c r="B17" s="32" t="s">
        <v>70</v>
      </c>
      <c r="C17" s="33" t="n">
        <v>0.0521</v>
      </c>
      <c r="D17" s="34" t="n">
        <v>-0.0932</v>
      </c>
      <c r="E17" s="33" t="n">
        <v>0.0471</v>
      </c>
      <c r="F17" s="35" t="s">
        <v>19</v>
      </c>
      <c r="G17" s="36" t="n">
        <v>0.0471</v>
      </c>
    </row>
    <row r="18" customFormat="false" ht="15" hidden="false" customHeight="false" outlineLevel="0" collapsed="false">
      <c r="A18" s="39" t="s">
        <v>71</v>
      </c>
      <c r="B18" s="40"/>
      <c r="C18" s="41" t="n">
        <f aca="false">SUM(C6:C17)</f>
        <v>1</v>
      </c>
      <c r="D18" s="40"/>
      <c r="E18" s="40"/>
      <c r="F18" s="40"/>
      <c r="G18" s="41" t="n">
        <f aca="false">SUM(G6:G17)</f>
        <v>1</v>
      </c>
    </row>
  </sheetData>
  <mergeCells count="3">
    <mergeCell ref="A1:G1"/>
    <mergeCell ref="A2:G2"/>
    <mergeCell ref="A3:G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&amp;LMaster · Panoramica&amp;R&amp;P /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5"/>
    <col collapsed="false" customWidth="true" hidden="false" outlineLevel="0" max="3" min="3" style="0" width="9"/>
    <col collapsed="false" customWidth="true" hidden="false" outlineLevel="0" max="4" min="4" style="0" width="11"/>
    <col collapsed="false" customWidth="true" hidden="false" outlineLevel="0" max="5" min="5" style="0" width="14"/>
    <col collapsed="false" customWidth="true" hidden="false" outlineLevel="0" max="7" min="6" style="0" width="13"/>
    <col collapsed="false" customWidth="true" hidden="false" outlineLevel="0" max="8" min="8" style="0" width="12"/>
    <col collapsed="false" customWidth="true" hidden="false" outlineLevel="0" max="9" min="9" style="0" width="14"/>
    <col collapsed="false" customWidth="true" hidden="false" outlineLevel="0" max="10" min="10" style="0" width="11"/>
  </cols>
  <sheetData>
    <row r="1" customFormat="false" ht="30" hidden="false" customHeight="true" outlineLevel="0" collapsed="false">
      <c r="A1" s="1" t="s">
        <v>72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</row>
    <row r="5" customFormat="false" ht="16.5" hidden="false" customHeight="true" outlineLevel="0" collapsed="false">
      <c r="A5" s="42" t="s">
        <v>73</v>
      </c>
      <c r="B5" s="43" t="n">
        <v>25000</v>
      </c>
      <c r="C5" s="44" t="s">
        <v>74</v>
      </c>
    </row>
    <row r="6" customFormat="false" ht="16.5" hidden="false" customHeight="true" outlineLevel="0" collapsed="false">
      <c r="A6" s="42" t="s">
        <v>75</v>
      </c>
      <c r="B6" s="45" t="n">
        <f aca="false">$B$5-I22</f>
        <v>25000</v>
      </c>
      <c r="C6" s="44" t="s">
        <v>76</v>
      </c>
    </row>
    <row r="7" customFormat="false" ht="16.5" hidden="false" customHeight="true" outlineLevel="0" collapsed="false">
      <c r="A7" s="42" t="s">
        <v>77</v>
      </c>
      <c r="B7" s="46" t="n">
        <f aca="false">COUNTIFS(H10:H21,0,G10:G21,"&gt;0")</f>
        <v>0</v>
      </c>
      <c r="C7" s="44" t="s">
        <v>78</v>
      </c>
    </row>
    <row r="9" customFormat="false" ht="24" hidden="false" customHeight="true" outlineLevel="0" collapsed="false">
      <c r="A9" s="23" t="s">
        <v>40</v>
      </c>
      <c r="B9" s="23" t="s">
        <v>41</v>
      </c>
      <c r="C9" s="24" t="s">
        <v>27</v>
      </c>
      <c r="D9" s="24" t="s">
        <v>79</v>
      </c>
      <c r="E9" s="24" t="s">
        <v>80</v>
      </c>
      <c r="F9" s="24" t="s">
        <v>81</v>
      </c>
      <c r="G9" s="24" t="s">
        <v>82</v>
      </c>
      <c r="H9" s="24" t="s">
        <v>83</v>
      </c>
      <c r="I9" s="24" t="s">
        <v>84</v>
      </c>
      <c r="J9" s="24" t="s">
        <v>85</v>
      </c>
    </row>
    <row r="10" customFormat="false" ht="16.5" hidden="false" customHeight="true" outlineLevel="0" collapsed="false">
      <c r="A10" s="25" t="s">
        <v>47</v>
      </c>
      <c r="B10" s="26" t="s">
        <v>48</v>
      </c>
      <c r="C10" s="47" t="s">
        <v>29</v>
      </c>
      <c r="D10" s="30" t="n">
        <v>0.144</v>
      </c>
      <c r="E10" s="48" t="n">
        <f aca="false">$B$5*D10</f>
        <v>3600</v>
      </c>
      <c r="F10" s="49"/>
      <c r="G10" s="48" t="n">
        <f aca="false">IFERROR(F10/INDEX(Legenda!$B$24:$B$29,MATCH(C10,Legenda!$A$24:$A$29,0)),0)</f>
        <v>0</v>
      </c>
      <c r="H10" s="50" t="n">
        <f aca="false">IF(G10&gt;0,FLOOR(E10/G10,1),0)</f>
        <v>0</v>
      </c>
      <c r="I10" s="51" t="n">
        <f aca="false">H10*G10</f>
        <v>0</v>
      </c>
      <c r="J10" s="27" t="n">
        <f aca="false">IF($B$5&gt;0,I10/$B$5,0)</f>
        <v>0</v>
      </c>
    </row>
    <row r="11" customFormat="false" ht="16.5" hidden="false" customHeight="true" outlineLevel="0" collapsed="false">
      <c r="A11" s="31" t="s">
        <v>49</v>
      </c>
      <c r="B11" s="32" t="s">
        <v>50</v>
      </c>
      <c r="C11" s="52" t="s">
        <v>30</v>
      </c>
      <c r="D11" s="36" t="n">
        <v>0.0992</v>
      </c>
      <c r="E11" s="53" t="n">
        <f aca="false">$B$5*D11</f>
        <v>2480</v>
      </c>
      <c r="F11" s="49"/>
      <c r="G11" s="53" t="n">
        <f aca="false">IFERROR(F11/INDEX(Legenda!$B$24:$B$29,MATCH(C11,Legenda!$A$24:$A$29,0)),0)</f>
        <v>0</v>
      </c>
      <c r="H11" s="54" t="n">
        <f aca="false">IF(G11&gt;0,FLOOR(E11/G11,1),0)</f>
        <v>0</v>
      </c>
      <c r="I11" s="55" t="n">
        <f aca="false">H11*G11</f>
        <v>0</v>
      </c>
      <c r="J11" s="33" t="n">
        <f aca="false">IF($B$5&gt;0,I11/$B$5,0)</f>
        <v>0</v>
      </c>
    </row>
    <row r="12" customFormat="false" ht="16.5" hidden="false" customHeight="true" outlineLevel="0" collapsed="false">
      <c r="A12" s="25" t="s">
        <v>51</v>
      </c>
      <c r="B12" s="26" t="s">
        <v>52</v>
      </c>
      <c r="C12" s="47" t="s">
        <v>31</v>
      </c>
      <c r="D12" s="30" t="n">
        <v>0.0881</v>
      </c>
      <c r="E12" s="48" t="n">
        <f aca="false">$B$5*D12</f>
        <v>2202.5</v>
      </c>
      <c r="F12" s="49"/>
      <c r="G12" s="48" t="n">
        <f aca="false">IFERROR(F12/INDEX(Legenda!$B$24:$B$29,MATCH(C12,Legenda!$A$24:$A$29,0)),0)</f>
        <v>0</v>
      </c>
      <c r="H12" s="50" t="n">
        <f aca="false">IF(G12&gt;0,FLOOR(E12/G12,1),0)</f>
        <v>0</v>
      </c>
      <c r="I12" s="51" t="n">
        <f aca="false">H12*G12</f>
        <v>0</v>
      </c>
      <c r="J12" s="27" t="n">
        <f aca="false">IF($B$5&gt;0,I12/$B$5,0)</f>
        <v>0</v>
      </c>
    </row>
    <row r="13" customFormat="false" ht="16.5" hidden="false" customHeight="true" outlineLevel="0" collapsed="false">
      <c r="A13" s="31" t="s">
        <v>53</v>
      </c>
      <c r="B13" s="32" t="s">
        <v>54</v>
      </c>
      <c r="C13" s="52" t="s">
        <v>30</v>
      </c>
      <c r="D13" s="36" t="n">
        <v>0.0839</v>
      </c>
      <c r="E13" s="53" t="n">
        <f aca="false">$B$5*D13</f>
        <v>2097.5</v>
      </c>
      <c r="F13" s="49"/>
      <c r="G13" s="53" t="n">
        <f aca="false">IFERROR(F13/INDEX(Legenda!$B$24:$B$29,MATCH(C13,Legenda!$A$24:$A$29,0)),0)</f>
        <v>0</v>
      </c>
      <c r="H13" s="54" t="n">
        <f aca="false">IF(G13&gt;0,FLOOR(E13/G13,1),0)</f>
        <v>0</v>
      </c>
      <c r="I13" s="55" t="n">
        <f aca="false">H13*G13</f>
        <v>0</v>
      </c>
      <c r="J13" s="33" t="n">
        <f aca="false">IF($B$5&gt;0,I13/$B$5,0)</f>
        <v>0</v>
      </c>
    </row>
    <row r="14" customFormat="false" ht="16.5" hidden="false" customHeight="true" outlineLevel="0" collapsed="false">
      <c r="A14" s="25" t="s">
        <v>55</v>
      </c>
      <c r="B14" s="26" t="s">
        <v>56</v>
      </c>
      <c r="C14" s="47" t="s">
        <v>29</v>
      </c>
      <c r="D14" s="30" t="n">
        <v>0.0836</v>
      </c>
      <c r="E14" s="48" t="n">
        <f aca="false">$B$5*D14</f>
        <v>2090</v>
      </c>
      <c r="F14" s="49"/>
      <c r="G14" s="48" t="n">
        <f aca="false">IFERROR(F14/INDEX(Legenda!$B$24:$B$29,MATCH(C14,Legenda!$A$24:$A$29,0)),0)</f>
        <v>0</v>
      </c>
      <c r="H14" s="50" t="n">
        <f aca="false">IF(G14&gt;0,FLOOR(E14/G14,1),0)</f>
        <v>0</v>
      </c>
      <c r="I14" s="51" t="n">
        <f aca="false">H14*G14</f>
        <v>0</v>
      </c>
      <c r="J14" s="27" t="n">
        <f aca="false">IF($B$5&gt;0,I14/$B$5,0)</f>
        <v>0</v>
      </c>
    </row>
    <row r="15" customFormat="false" ht="16.5" hidden="false" customHeight="true" outlineLevel="0" collapsed="false">
      <c r="A15" s="31" t="s">
        <v>57</v>
      </c>
      <c r="B15" s="32" t="s">
        <v>58</v>
      </c>
      <c r="C15" s="52" t="s">
        <v>30</v>
      </c>
      <c r="D15" s="36" t="n">
        <v>0.0807</v>
      </c>
      <c r="E15" s="53" t="n">
        <f aca="false">$B$5*D15</f>
        <v>2017.5</v>
      </c>
      <c r="F15" s="49"/>
      <c r="G15" s="53" t="n">
        <f aca="false">IFERROR(F15/INDEX(Legenda!$B$24:$B$29,MATCH(C15,Legenda!$A$24:$A$29,0)),0)</f>
        <v>0</v>
      </c>
      <c r="H15" s="54" t="n">
        <f aca="false">IF(G15&gt;0,FLOOR(E15/G15,1),0)</f>
        <v>0</v>
      </c>
      <c r="I15" s="55" t="n">
        <f aca="false">H15*G15</f>
        <v>0</v>
      </c>
      <c r="J15" s="33" t="n">
        <f aca="false">IF($B$5&gt;0,I15/$B$5,0)</f>
        <v>0</v>
      </c>
    </row>
    <row r="16" customFormat="false" ht="16.5" hidden="false" customHeight="true" outlineLevel="0" collapsed="false">
      <c r="A16" s="25" t="s">
        <v>59</v>
      </c>
      <c r="B16" s="26" t="s">
        <v>60</v>
      </c>
      <c r="C16" s="47" t="s">
        <v>30</v>
      </c>
      <c r="D16" s="30" t="n">
        <v>0.0795</v>
      </c>
      <c r="E16" s="48" t="n">
        <f aca="false">$B$5*D16</f>
        <v>1987.5</v>
      </c>
      <c r="F16" s="49"/>
      <c r="G16" s="48" t="n">
        <f aca="false">IFERROR(F16/INDEX(Legenda!$B$24:$B$29,MATCH(C16,Legenda!$A$24:$A$29,0)),0)</f>
        <v>0</v>
      </c>
      <c r="H16" s="50" t="n">
        <f aca="false">IF(G16&gt;0,FLOOR(E16/G16,1),0)</f>
        <v>0</v>
      </c>
      <c r="I16" s="51" t="n">
        <f aca="false">H16*G16</f>
        <v>0</v>
      </c>
      <c r="J16" s="27" t="n">
        <f aca="false">IF($B$5&gt;0,I16/$B$5,0)</f>
        <v>0</v>
      </c>
    </row>
    <row r="17" customFormat="false" ht="16.5" hidden="false" customHeight="true" outlineLevel="0" collapsed="false">
      <c r="A17" s="31" t="s">
        <v>61</v>
      </c>
      <c r="B17" s="32" t="s">
        <v>62</v>
      </c>
      <c r="C17" s="52" t="s">
        <v>30</v>
      </c>
      <c r="D17" s="36" t="n">
        <v>0.0764</v>
      </c>
      <c r="E17" s="53" t="n">
        <f aca="false">$B$5*D17</f>
        <v>1910</v>
      </c>
      <c r="F17" s="49"/>
      <c r="G17" s="53" t="n">
        <f aca="false">IFERROR(F17/INDEX(Legenda!$B$24:$B$29,MATCH(C17,Legenda!$A$24:$A$29,0)),0)</f>
        <v>0</v>
      </c>
      <c r="H17" s="54" t="n">
        <f aca="false">IF(G17&gt;0,FLOOR(E17/G17,1),0)</f>
        <v>0</v>
      </c>
      <c r="I17" s="55" t="n">
        <f aca="false">H17*G17</f>
        <v>0</v>
      </c>
      <c r="J17" s="33" t="n">
        <f aca="false">IF($B$5&gt;0,I17/$B$5,0)</f>
        <v>0</v>
      </c>
    </row>
    <row r="18" customFormat="false" ht="16.5" hidden="false" customHeight="true" outlineLevel="0" collapsed="false">
      <c r="A18" s="25" t="s">
        <v>63</v>
      </c>
      <c r="B18" s="26" t="s">
        <v>64</v>
      </c>
      <c r="C18" s="47" t="s">
        <v>31</v>
      </c>
      <c r="D18" s="30" t="n">
        <v>0.0743</v>
      </c>
      <c r="E18" s="48" t="n">
        <f aca="false">$B$5*D18</f>
        <v>1857.5</v>
      </c>
      <c r="F18" s="49"/>
      <c r="G18" s="48" t="n">
        <f aca="false">IFERROR(F18/INDEX(Legenda!$B$24:$B$29,MATCH(C18,Legenda!$A$24:$A$29,0)),0)</f>
        <v>0</v>
      </c>
      <c r="H18" s="50" t="n">
        <f aca="false">IF(G18&gt;0,FLOOR(E18/G18,1),0)</f>
        <v>0</v>
      </c>
      <c r="I18" s="51" t="n">
        <f aca="false">H18*G18</f>
        <v>0</v>
      </c>
      <c r="J18" s="27" t="n">
        <f aca="false">IF($B$5&gt;0,I18/$B$5,0)</f>
        <v>0</v>
      </c>
    </row>
    <row r="19" customFormat="false" ht="16.5" hidden="false" customHeight="true" outlineLevel="0" collapsed="false">
      <c r="A19" s="31" t="s">
        <v>65</v>
      </c>
      <c r="B19" s="32" t="s">
        <v>66</v>
      </c>
      <c r="C19" s="52" t="s">
        <v>32</v>
      </c>
      <c r="D19" s="36" t="n">
        <v>0.0727</v>
      </c>
      <c r="E19" s="53" t="n">
        <f aca="false">$B$5*D19</f>
        <v>1817.5</v>
      </c>
      <c r="F19" s="49"/>
      <c r="G19" s="53" t="n">
        <f aca="false">IFERROR(F19/INDEX(Legenda!$B$24:$B$29,MATCH(C19,Legenda!$A$24:$A$29,0)),0)</f>
        <v>0</v>
      </c>
      <c r="H19" s="54" t="n">
        <f aca="false">IF(G19&gt;0,FLOOR(E19/G19,1),0)</f>
        <v>0</v>
      </c>
      <c r="I19" s="55" t="n">
        <f aca="false">H19*G19</f>
        <v>0</v>
      </c>
      <c r="J19" s="33" t="n">
        <f aca="false">IF($B$5&gt;0,I19/$B$5,0)</f>
        <v>0</v>
      </c>
    </row>
    <row r="20" customFormat="false" ht="16.5" hidden="false" customHeight="true" outlineLevel="0" collapsed="false">
      <c r="A20" s="25" t="s">
        <v>67</v>
      </c>
      <c r="B20" s="26" t="s">
        <v>68</v>
      </c>
      <c r="C20" s="47" t="s">
        <v>34</v>
      </c>
      <c r="D20" s="30" t="n">
        <v>0.0705</v>
      </c>
      <c r="E20" s="48" t="n">
        <f aca="false">$B$5*D20</f>
        <v>1762.5</v>
      </c>
      <c r="F20" s="49"/>
      <c r="G20" s="48" t="n">
        <f aca="false">IFERROR(F20/INDEX(Legenda!$B$24:$B$29,MATCH(C20,Legenda!$A$24:$A$29,0)),0)</f>
        <v>0</v>
      </c>
      <c r="H20" s="50" t="n">
        <f aca="false">IF(G20&gt;0,FLOOR(E20/G20,1),0)</f>
        <v>0</v>
      </c>
      <c r="I20" s="51" t="n">
        <f aca="false">H20*G20</f>
        <v>0</v>
      </c>
      <c r="J20" s="27" t="n">
        <f aca="false">IF($B$5&gt;0,I20/$B$5,0)</f>
        <v>0</v>
      </c>
    </row>
    <row r="21" customFormat="false" ht="16.5" hidden="false" customHeight="true" outlineLevel="0" collapsed="false">
      <c r="A21" s="31" t="s">
        <v>69</v>
      </c>
      <c r="B21" s="32" t="s">
        <v>70</v>
      </c>
      <c r="C21" s="52" t="s">
        <v>29</v>
      </c>
      <c r="D21" s="36" t="n">
        <v>0.0471</v>
      </c>
      <c r="E21" s="53" t="n">
        <f aca="false">$B$5*D21</f>
        <v>1177.5</v>
      </c>
      <c r="F21" s="49"/>
      <c r="G21" s="53" t="n">
        <f aca="false">IFERROR(F21/INDEX(Legenda!$B$24:$B$29,MATCH(C21,Legenda!$A$24:$A$29,0)),0)</f>
        <v>0</v>
      </c>
      <c r="H21" s="54" t="n">
        <f aca="false">IF(G21&gt;0,FLOOR(E21/G21,1),0)</f>
        <v>0</v>
      </c>
      <c r="I21" s="55" t="n">
        <f aca="false">H21*G21</f>
        <v>0</v>
      </c>
      <c r="J21" s="33" t="n">
        <f aca="false">IF($B$5&gt;0,I21/$B$5,0)</f>
        <v>0</v>
      </c>
    </row>
    <row r="22" customFormat="false" ht="15" hidden="false" customHeight="false" outlineLevel="0" collapsed="false">
      <c r="A22" s="39" t="s">
        <v>71</v>
      </c>
      <c r="B22" s="40"/>
      <c r="C22" s="40"/>
      <c r="D22" s="41" t="n">
        <f aca="false">SUM(D10:D21)</f>
        <v>1</v>
      </c>
      <c r="E22" s="56" t="n">
        <f aca="false">SUM(E10:E21)</f>
        <v>25000</v>
      </c>
      <c r="F22" s="40"/>
      <c r="G22" s="40"/>
      <c r="H22" s="40"/>
      <c r="I22" s="56" t="n">
        <f aca="false">SUM(I10:I21)</f>
        <v>0</v>
      </c>
      <c r="J22" s="41" t="n">
        <f aca="false">IF($B$5&gt;0,I22/$B$5,0)</f>
        <v>0</v>
      </c>
    </row>
    <row r="24" customFormat="false" ht="15" hidden="false" customHeight="false" outlineLevel="0" collapsed="false">
      <c r="A24" s="57" t="s">
        <v>86</v>
      </c>
    </row>
  </sheetData>
  <mergeCells count="3">
    <mergeCell ref="A1:J1"/>
    <mergeCell ref="A2:J2"/>
    <mergeCell ref="A3:J3"/>
  </mergeCells>
  <dataValidations count="1">
    <dataValidation allowBlank="false" error="Scegli una delle valute per cui e' indicato un cambio nel foglio Legenda." errorStyle="stop" errorTitle="Valuta non prevista" operator="between" showDropDown="false" showErrorMessage="false" showInputMessage="false" sqref="C10:C21" type="list">
      <formula1>"EUR,USD,HKD,JPY,GBP,SEK"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&amp;LMaster · Degiro&amp;R&amp;P /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5"/>
    <col collapsed="false" customWidth="true" hidden="false" outlineLevel="0" max="3" min="3" style="0" width="9"/>
    <col collapsed="false" customWidth="true" hidden="false" outlineLevel="0" max="4" min="4" style="0" width="11"/>
    <col collapsed="false" customWidth="true" hidden="false" outlineLevel="0" max="5" min="5" style="0" width="14"/>
    <col collapsed="false" customWidth="true" hidden="false" outlineLevel="0" max="7" min="6" style="0" width="13"/>
    <col collapsed="false" customWidth="true" hidden="false" outlineLevel="0" max="8" min="8" style="0" width="12"/>
    <col collapsed="false" customWidth="true" hidden="false" outlineLevel="0" max="9" min="9" style="0" width="14"/>
    <col collapsed="false" customWidth="true" hidden="false" outlineLevel="0" max="10" min="10" style="0" width="11"/>
  </cols>
  <sheetData>
    <row r="1" customFormat="false" ht="30" hidden="false" customHeight="true" outlineLevel="0" collapsed="false">
      <c r="A1" s="1" t="s">
        <v>87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</row>
    <row r="5" customFormat="false" ht="16.5" hidden="false" customHeight="true" outlineLevel="0" collapsed="false">
      <c r="A5" s="42" t="s">
        <v>73</v>
      </c>
      <c r="B5" s="43" t="n">
        <v>25000</v>
      </c>
      <c r="C5" s="44" t="s">
        <v>74</v>
      </c>
    </row>
    <row r="6" customFormat="false" ht="16.5" hidden="false" customHeight="true" outlineLevel="0" collapsed="false">
      <c r="A6" s="42" t="s">
        <v>75</v>
      </c>
      <c r="B6" s="45" t="n">
        <f aca="false">$B$5-I22</f>
        <v>25000</v>
      </c>
      <c r="C6" s="44" t="s">
        <v>76</v>
      </c>
    </row>
    <row r="7" customFormat="false" ht="16.5" hidden="false" customHeight="true" outlineLevel="0" collapsed="false">
      <c r="A7" s="42" t="s">
        <v>77</v>
      </c>
      <c r="B7" s="46" t="n">
        <f aca="false">COUNTIFS(H10:H21,0,G10:G21,"&gt;0")</f>
        <v>0</v>
      </c>
      <c r="C7" s="44" t="s">
        <v>78</v>
      </c>
    </row>
    <row r="9" customFormat="false" ht="24" hidden="false" customHeight="true" outlineLevel="0" collapsed="false">
      <c r="A9" s="23" t="s">
        <v>40</v>
      </c>
      <c r="B9" s="23" t="s">
        <v>41</v>
      </c>
      <c r="C9" s="24" t="s">
        <v>27</v>
      </c>
      <c r="D9" s="24" t="s">
        <v>79</v>
      </c>
      <c r="E9" s="24" t="s">
        <v>80</v>
      </c>
      <c r="F9" s="24" t="s">
        <v>81</v>
      </c>
      <c r="G9" s="24" t="s">
        <v>82</v>
      </c>
      <c r="H9" s="24" t="s">
        <v>83</v>
      </c>
      <c r="I9" s="24" t="s">
        <v>84</v>
      </c>
      <c r="J9" s="24" t="s">
        <v>85</v>
      </c>
    </row>
    <row r="10" customFormat="false" ht="16.5" hidden="false" customHeight="true" outlineLevel="0" collapsed="false">
      <c r="A10" s="25" t="s">
        <v>47</v>
      </c>
      <c r="B10" s="26" t="s">
        <v>48</v>
      </c>
      <c r="C10" s="47" t="s">
        <v>29</v>
      </c>
      <c r="D10" s="30" t="n">
        <v>0.144</v>
      </c>
      <c r="E10" s="48" t="n">
        <f aca="false">$B$5*D10</f>
        <v>3600</v>
      </c>
      <c r="F10" s="49"/>
      <c r="G10" s="48" t="n">
        <f aca="false">IFERROR(F10/INDEX(Legenda!$B$24:$B$29,MATCH(C10,Legenda!$A$24:$A$29,0)),0)</f>
        <v>0</v>
      </c>
      <c r="H10" s="50" t="n">
        <f aca="false">IF(G10&gt;0,FLOOR(E10/G10,1),0)</f>
        <v>0</v>
      </c>
      <c r="I10" s="51" t="n">
        <f aca="false">H10*G10</f>
        <v>0</v>
      </c>
      <c r="J10" s="27" t="n">
        <f aca="false">IF($B$5&gt;0,I10/$B$5,0)</f>
        <v>0</v>
      </c>
    </row>
    <row r="11" customFormat="false" ht="16.5" hidden="false" customHeight="true" outlineLevel="0" collapsed="false">
      <c r="A11" s="31" t="s">
        <v>49</v>
      </c>
      <c r="B11" s="32" t="s">
        <v>50</v>
      </c>
      <c r="C11" s="52" t="s">
        <v>30</v>
      </c>
      <c r="D11" s="36" t="n">
        <v>0.0992</v>
      </c>
      <c r="E11" s="53" t="n">
        <f aca="false">$B$5*D11</f>
        <v>2480</v>
      </c>
      <c r="F11" s="49"/>
      <c r="G11" s="53" t="n">
        <f aca="false">IFERROR(F11/INDEX(Legenda!$B$24:$B$29,MATCH(C11,Legenda!$A$24:$A$29,0)),0)</f>
        <v>0</v>
      </c>
      <c r="H11" s="54" t="n">
        <f aca="false">IF(G11&gt;0,FLOOR(E11/G11,1),0)</f>
        <v>0</v>
      </c>
      <c r="I11" s="55" t="n">
        <f aca="false">H11*G11</f>
        <v>0</v>
      </c>
      <c r="J11" s="33" t="n">
        <f aca="false">IF($B$5&gt;0,I11/$B$5,0)</f>
        <v>0</v>
      </c>
    </row>
    <row r="12" customFormat="false" ht="16.5" hidden="false" customHeight="true" outlineLevel="0" collapsed="false">
      <c r="A12" s="25" t="s">
        <v>51</v>
      </c>
      <c r="B12" s="26" t="s">
        <v>52</v>
      </c>
      <c r="C12" s="47" t="s">
        <v>31</v>
      </c>
      <c r="D12" s="30" t="n">
        <v>0.0881</v>
      </c>
      <c r="E12" s="48" t="n">
        <f aca="false">$B$5*D12</f>
        <v>2202.5</v>
      </c>
      <c r="F12" s="49"/>
      <c r="G12" s="48" t="n">
        <f aca="false">IFERROR(F12/INDEX(Legenda!$B$24:$B$29,MATCH(C12,Legenda!$A$24:$A$29,0)),0)</f>
        <v>0</v>
      </c>
      <c r="H12" s="50" t="n">
        <f aca="false">IF(G12&gt;0,FLOOR(E12/G12,1),0)</f>
        <v>0</v>
      </c>
      <c r="I12" s="51" t="n">
        <f aca="false">H12*G12</f>
        <v>0</v>
      </c>
      <c r="J12" s="27" t="n">
        <f aca="false">IF($B$5&gt;0,I12/$B$5,0)</f>
        <v>0</v>
      </c>
    </row>
    <row r="13" customFormat="false" ht="16.5" hidden="false" customHeight="true" outlineLevel="0" collapsed="false">
      <c r="A13" s="31" t="s">
        <v>53</v>
      </c>
      <c r="B13" s="32" t="s">
        <v>54</v>
      </c>
      <c r="C13" s="52" t="s">
        <v>30</v>
      </c>
      <c r="D13" s="36" t="n">
        <v>0.0839</v>
      </c>
      <c r="E13" s="53" t="n">
        <f aca="false">$B$5*D13</f>
        <v>2097.5</v>
      </c>
      <c r="F13" s="49"/>
      <c r="G13" s="53" t="n">
        <f aca="false">IFERROR(F13/INDEX(Legenda!$B$24:$B$29,MATCH(C13,Legenda!$A$24:$A$29,0)),0)</f>
        <v>0</v>
      </c>
      <c r="H13" s="54" t="n">
        <f aca="false">IF(G13&gt;0,FLOOR(E13/G13,1),0)</f>
        <v>0</v>
      </c>
      <c r="I13" s="55" t="n">
        <f aca="false">H13*G13</f>
        <v>0</v>
      </c>
      <c r="J13" s="33" t="n">
        <f aca="false">IF($B$5&gt;0,I13/$B$5,0)</f>
        <v>0</v>
      </c>
    </row>
    <row r="14" customFormat="false" ht="16.5" hidden="false" customHeight="true" outlineLevel="0" collapsed="false">
      <c r="A14" s="25" t="s">
        <v>55</v>
      </c>
      <c r="B14" s="26" t="s">
        <v>56</v>
      </c>
      <c r="C14" s="47" t="s">
        <v>29</v>
      </c>
      <c r="D14" s="30" t="n">
        <v>0.0836</v>
      </c>
      <c r="E14" s="48" t="n">
        <f aca="false">$B$5*D14</f>
        <v>2090</v>
      </c>
      <c r="F14" s="49"/>
      <c r="G14" s="48" t="n">
        <f aca="false">IFERROR(F14/INDEX(Legenda!$B$24:$B$29,MATCH(C14,Legenda!$A$24:$A$29,0)),0)</f>
        <v>0</v>
      </c>
      <c r="H14" s="50" t="n">
        <f aca="false">IF(G14&gt;0,FLOOR(E14/G14,1),0)</f>
        <v>0</v>
      </c>
      <c r="I14" s="51" t="n">
        <f aca="false">H14*G14</f>
        <v>0</v>
      </c>
      <c r="J14" s="27" t="n">
        <f aca="false">IF($B$5&gt;0,I14/$B$5,0)</f>
        <v>0</v>
      </c>
    </row>
    <row r="15" customFormat="false" ht="16.5" hidden="false" customHeight="true" outlineLevel="0" collapsed="false">
      <c r="A15" s="31" t="s">
        <v>57</v>
      </c>
      <c r="B15" s="32" t="s">
        <v>58</v>
      </c>
      <c r="C15" s="52" t="s">
        <v>30</v>
      </c>
      <c r="D15" s="36" t="n">
        <v>0.0807</v>
      </c>
      <c r="E15" s="53" t="n">
        <f aca="false">$B$5*D15</f>
        <v>2017.5</v>
      </c>
      <c r="F15" s="49"/>
      <c r="G15" s="53" t="n">
        <f aca="false">IFERROR(F15/INDEX(Legenda!$B$24:$B$29,MATCH(C15,Legenda!$A$24:$A$29,0)),0)</f>
        <v>0</v>
      </c>
      <c r="H15" s="54" t="n">
        <f aca="false">IF(G15&gt;0,FLOOR(E15/G15,1),0)</f>
        <v>0</v>
      </c>
      <c r="I15" s="55" t="n">
        <f aca="false">H15*G15</f>
        <v>0</v>
      </c>
      <c r="J15" s="33" t="n">
        <f aca="false">IF($B$5&gt;0,I15/$B$5,0)</f>
        <v>0</v>
      </c>
    </row>
    <row r="16" customFormat="false" ht="16.5" hidden="false" customHeight="true" outlineLevel="0" collapsed="false">
      <c r="A16" s="25" t="s">
        <v>59</v>
      </c>
      <c r="B16" s="26" t="s">
        <v>60</v>
      </c>
      <c r="C16" s="47" t="s">
        <v>30</v>
      </c>
      <c r="D16" s="30" t="n">
        <v>0.0795</v>
      </c>
      <c r="E16" s="48" t="n">
        <f aca="false">$B$5*D16</f>
        <v>1987.5</v>
      </c>
      <c r="F16" s="49"/>
      <c r="G16" s="48" t="n">
        <f aca="false">IFERROR(F16/INDEX(Legenda!$B$24:$B$29,MATCH(C16,Legenda!$A$24:$A$29,0)),0)</f>
        <v>0</v>
      </c>
      <c r="H16" s="50" t="n">
        <f aca="false">IF(G16&gt;0,FLOOR(E16/G16,1),0)</f>
        <v>0</v>
      </c>
      <c r="I16" s="51" t="n">
        <f aca="false">H16*G16</f>
        <v>0</v>
      </c>
      <c r="J16" s="27" t="n">
        <f aca="false">IF($B$5&gt;0,I16/$B$5,0)</f>
        <v>0</v>
      </c>
    </row>
    <row r="17" customFormat="false" ht="16.5" hidden="false" customHeight="true" outlineLevel="0" collapsed="false">
      <c r="A17" s="31" t="s">
        <v>61</v>
      </c>
      <c r="B17" s="32" t="s">
        <v>62</v>
      </c>
      <c r="C17" s="52" t="s">
        <v>30</v>
      </c>
      <c r="D17" s="36" t="n">
        <v>0.0764</v>
      </c>
      <c r="E17" s="53" t="n">
        <f aca="false">$B$5*D17</f>
        <v>1910</v>
      </c>
      <c r="F17" s="49"/>
      <c r="G17" s="53" t="n">
        <f aca="false">IFERROR(F17/INDEX(Legenda!$B$24:$B$29,MATCH(C17,Legenda!$A$24:$A$29,0)),0)</f>
        <v>0</v>
      </c>
      <c r="H17" s="54" t="n">
        <f aca="false">IF(G17&gt;0,FLOOR(E17/G17,1),0)</f>
        <v>0</v>
      </c>
      <c r="I17" s="55" t="n">
        <f aca="false">H17*G17</f>
        <v>0</v>
      </c>
      <c r="J17" s="33" t="n">
        <f aca="false">IF($B$5&gt;0,I17/$B$5,0)</f>
        <v>0</v>
      </c>
    </row>
    <row r="18" customFormat="false" ht="16.5" hidden="false" customHeight="true" outlineLevel="0" collapsed="false">
      <c r="A18" s="25" t="s">
        <v>63</v>
      </c>
      <c r="B18" s="26" t="s">
        <v>64</v>
      </c>
      <c r="C18" s="47" t="s">
        <v>31</v>
      </c>
      <c r="D18" s="30" t="n">
        <v>0.0743</v>
      </c>
      <c r="E18" s="48" t="n">
        <f aca="false">$B$5*D18</f>
        <v>1857.5</v>
      </c>
      <c r="F18" s="49"/>
      <c r="G18" s="48" t="n">
        <f aca="false">IFERROR(F18/INDEX(Legenda!$B$24:$B$29,MATCH(C18,Legenda!$A$24:$A$29,0)),0)</f>
        <v>0</v>
      </c>
      <c r="H18" s="50" t="n">
        <f aca="false">IF(G18&gt;0,FLOOR(E18/G18,1),0)</f>
        <v>0</v>
      </c>
      <c r="I18" s="51" t="n">
        <f aca="false">H18*G18</f>
        <v>0</v>
      </c>
      <c r="J18" s="27" t="n">
        <f aca="false">IF($B$5&gt;0,I18/$B$5,0)</f>
        <v>0</v>
      </c>
    </row>
    <row r="19" customFormat="false" ht="16.5" hidden="false" customHeight="true" outlineLevel="0" collapsed="false">
      <c r="A19" s="31" t="s">
        <v>65</v>
      </c>
      <c r="B19" s="32" t="s">
        <v>66</v>
      </c>
      <c r="C19" s="52" t="s">
        <v>32</v>
      </c>
      <c r="D19" s="36" t="n">
        <v>0.0727</v>
      </c>
      <c r="E19" s="53" t="n">
        <f aca="false">$B$5*D19</f>
        <v>1817.5</v>
      </c>
      <c r="F19" s="49"/>
      <c r="G19" s="53" t="n">
        <f aca="false">IFERROR(F19/INDEX(Legenda!$B$24:$B$29,MATCH(C19,Legenda!$A$24:$A$29,0)),0)</f>
        <v>0</v>
      </c>
      <c r="H19" s="54" t="n">
        <f aca="false">IF(G19&gt;0,FLOOR(E19/G19,1),0)</f>
        <v>0</v>
      </c>
      <c r="I19" s="55" t="n">
        <f aca="false">H19*G19</f>
        <v>0</v>
      </c>
      <c r="J19" s="33" t="n">
        <f aca="false">IF($B$5&gt;0,I19/$B$5,0)</f>
        <v>0</v>
      </c>
    </row>
    <row r="20" customFormat="false" ht="16.5" hidden="false" customHeight="true" outlineLevel="0" collapsed="false">
      <c r="A20" s="25" t="s">
        <v>67</v>
      </c>
      <c r="B20" s="26" t="s">
        <v>68</v>
      </c>
      <c r="C20" s="47" t="s">
        <v>34</v>
      </c>
      <c r="D20" s="30" t="n">
        <v>0.0705</v>
      </c>
      <c r="E20" s="48" t="n">
        <f aca="false">$B$5*D20</f>
        <v>1762.5</v>
      </c>
      <c r="F20" s="49"/>
      <c r="G20" s="48" t="n">
        <f aca="false">IFERROR(F20/INDEX(Legenda!$B$24:$B$29,MATCH(C20,Legenda!$A$24:$A$29,0)),0)</f>
        <v>0</v>
      </c>
      <c r="H20" s="50" t="n">
        <f aca="false">IF(G20&gt;0,FLOOR(E20/G20,1),0)</f>
        <v>0</v>
      </c>
      <c r="I20" s="51" t="n">
        <f aca="false">H20*G20</f>
        <v>0</v>
      </c>
      <c r="J20" s="27" t="n">
        <f aca="false">IF($B$5&gt;0,I20/$B$5,0)</f>
        <v>0</v>
      </c>
    </row>
    <row r="21" customFormat="false" ht="16.5" hidden="false" customHeight="true" outlineLevel="0" collapsed="false">
      <c r="A21" s="31" t="s">
        <v>69</v>
      </c>
      <c r="B21" s="32" t="s">
        <v>70</v>
      </c>
      <c r="C21" s="52" t="s">
        <v>29</v>
      </c>
      <c r="D21" s="36" t="n">
        <v>0.0471</v>
      </c>
      <c r="E21" s="53" t="n">
        <f aca="false">$B$5*D21</f>
        <v>1177.5</v>
      </c>
      <c r="F21" s="49"/>
      <c r="G21" s="53" t="n">
        <f aca="false">IFERROR(F21/INDEX(Legenda!$B$24:$B$29,MATCH(C21,Legenda!$A$24:$A$29,0)),0)</f>
        <v>0</v>
      </c>
      <c r="H21" s="54" t="n">
        <f aca="false">IF(G21&gt;0,FLOOR(E21/G21,1),0)</f>
        <v>0</v>
      </c>
      <c r="I21" s="55" t="n">
        <f aca="false">H21*G21</f>
        <v>0</v>
      </c>
      <c r="J21" s="33" t="n">
        <f aca="false">IF($B$5&gt;0,I21/$B$5,0)</f>
        <v>0</v>
      </c>
    </row>
    <row r="22" customFormat="false" ht="15" hidden="false" customHeight="false" outlineLevel="0" collapsed="false">
      <c r="A22" s="39" t="s">
        <v>71</v>
      </c>
      <c r="B22" s="40"/>
      <c r="C22" s="40"/>
      <c r="D22" s="41" t="n">
        <f aca="false">SUM(D10:D21)</f>
        <v>1</v>
      </c>
      <c r="E22" s="56" t="n">
        <f aca="false">SUM(E10:E21)</f>
        <v>25000</v>
      </c>
      <c r="F22" s="40"/>
      <c r="G22" s="40"/>
      <c r="H22" s="40"/>
      <c r="I22" s="56" t="n">
        <f aca="false">SUM(I10:I21)</f>
        <v>0</v>
      </c>
      <c r="J22" s="41" t="n">
        <f aca="false">IF($B$5&gt;0,I22/$B$5,0)</f>
        <v>0</v>
      </c>
    </row>
    <row r="24" customFormat="false" ht="15" hidden="false" customHeight="false" outlineLevel="0" collapsed="false">
      <c r="A24" s="57" t="s">
        <v>86</v>
      </c>
    </row>
  </sheetData>
  <mergeCells count="3">
    <mergeCell ref="A1:J1"/>
    <mergeCell ref="A2:J2"/>
    <mergeCell ref="A3:J3"/>
  </mergeCells>
  <dataValidations count="1">
    <dataValidation allowBlank="false" error="Scegli una delle valute per cui e' indicato un cambio nel foglio Legenda." errorStyle="stop" errorTitle="Valuta non prevista" operator="between" showDropDown="false" showErrorMessage="false" showInputMessage="false" sqref="C10:C21" type="list">
      <formula1>"EUR,USD,HKD,JPY,GBP,SEK"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&amp;LMaster · Interactive Brokers&amp;R&amp;P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5"/>
    <col collapsed="false" customWidth="true" hidden="false" outlineLevel="0" max="3" min="3" style="0" width="9"/>
    <col collapsed="false" customWidth="true" hidden="false" outlineLevel="0" max="4" min="4" style="0" width="11"/>
    <col collapsed="false" customWidth="true" hidden="false" outlineLevel="0" max="5" min="5" style="0" width="14"/>
    <col collapsed="false" customWidth="true" hidden="false" outlineLevel="0" max="7" min="6" style="0" width="13"/>
    <col collapsed="false" customWidth="true" hidden="false" outlineLevel="0" max="8" min="8" style="0" width="12"/>
    <col collapsed="false" customWidth="true" hidden="false" outlineLevel="0" max="9" min="9" style="0" width="14"/>
    <col collapsed="false" customWidth="true" hidden="false" outlineLevel="0" max="10" min="10" style="0" width="11"/>
  </cols>
  <sheetData>
    <row r="1" customFormat="false" ht="30" hidden="false" customHeight="true" outlineLevel="0" collapsed="false">
      <c r="A1" s="1" t="s">
        <v>88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</row>
    <row r="5" customFormat="false" ht="16.5" hidden="false" customHeight="true" outlineLevel="0" collapsed="false">
      <c r="A5" s="42" t="s">
        <v>73</v>
      </c>
      <c r="B5" s="43" t="n">
        <v>25000</v>
      </c>
      <c r="C5" s="44" t="s">
        <v>74</v>
      </c>
    </row>
    <row r="6" customFormat="false" ht="16.5" hidden="false" customHeight="true" outlineLevel="0" collapsed="false">
      <c r="A6" s="42" t="s">
        <v>75</v>
      </c>
      <c r="B6" s="45" t="n">
        <f aca="false">$B$5-I21</f>
        <v>25000</v>
      </c>
      <c r="C6" s="44" t="s">
        <v>76</v>
      </c>
    </row>
    <row r="7" customFormat="false" ht="16.5" hidden="false" customHeight="true" outlineLevel="0" collapsed="false">
      <c r="A7" s="42" t="s">
        <v>77</v>
      </c>
      <c r="B7" s="46" t="n">
        <f aca="false">COUNTIFS(H10:H20,0,G10:G20,"&gt;0")</f>
        <v>0</v>
      </c>
      <c r="C7" s="44" t="s">
        <v>78</v>
      </c>
    </row>
    <row r="9" customFormat="false" ht="24" hidden="false" customHeight="true" outlineLevel="0" collapsed="false">
      <c r="A9" s="23" t="s">
        <v>40</v>
      </c>
      <c r="B9" s="23" t="s">
        <v>41</v>
      </c>
      <c r="C9" s="24" t="s">
        <v>27</v>
      </c>
      <c r="D9" s="24" t="s">
        <v>79</v>
      </c>
      <c r="E9" s="24" t="s">
        <v>80</v>
      </c>
      <c r="F9" s="24" t="s">
        <v>81</v>
      </c>
      <c r="G9" s="24" t="s">
        <v>82</v>
      </c>
      <c r="H9" s="24" t="s">
        <v>83</v>
      </c>
      <c r="I9" s="24" t="s">
        <v>84</v>
      </c>
      <c r="J9" s="24" t="s">
        <v>85</v>
      </c>
    </row>
    <row r="10" customFormat="false" ht="16.5" hidden="false" customHeight="true" outlineLevel="0" collapsed="false">
      <c r="A10" s="25" t="s">
        <v>89</v>
      </c>
      <c r="B10" s="58" t="s">
        <v>90</v>
      </c>
      <c r="C10" s="47" t="s">
        <v>29</v>
      </c>
      <c r="D10" s="30" t="n">
        <v>0.1624</v>
      </c>
      <c r="E10" s="48" t="n">
        <f aca="false">$B$5*D10</f>
        <v>4060</v>
      </c>
      <c r="F10" s="49"/>
      <c r="G10" s="48" t="n">
        <f aca="false">IFERROR(F10/INDEX(Legenda!$B$24:$B$29,MATCH(C10,Legenda!$A$24:$A$29,0)),0)</f>
        <v>0</v>
      </c>
      <c r="H10" s="50" t="n">
        <f aca="false">IF(G10&gt;0,FLOOR(E10/G10,1),0)</f>
        <v>0</v>
      </c>
      <c r="I10" s="51" t="n">
        <f aca="false">H10*G10</f>
        <v>0</v>
      </c>
      <c r="J10" s="27" t="n">
        <f aca="false">IF($B$5&gt;0,I10/$B$5,0)</f>
        <v>0</v>
      </c>
    </row>
    <row r="11" customFormat="false" ht="16.5" hidden="false" customHeight="true" outlineLevel="0" collapsed="false">
      <c r="A11" s="31" t="s">
        <v>47</v>
      </c>
      <c r="B11" s="32" t="s">
        <v>48</v>
      </c>
      <c r="C11" s="52" t="s">
        <v>29</v>
      </c>
      <c r="D11" s="36" t="n">
        <v>0.144</v>
      </c>
      <c r="E11" s="53" t="n">
        <f aca="false">$B$5*D11</f>
        <v>3600</v>
      </c>
      <c r="F11" s="49"/>
      <c r="G11" s="53" t="n">
        <f aca="false">IFERROR(F11/INDEX(Legenda!$B$24:$B$29,MATCH(C11,Legenda!$A$24:$A$29,0)),0)</f>
        <v>0</v>
      </c>
      <c r="H11" s="54" t="n">
        <f aca="false">IF(G11&gt;0,FLOOR(E11/G11,1),0)</f>
        <v>0</v>
      </c>
      <c r="I11" s="55" t="n">
        <f aca="false">H11*G11</f>
        <v>0</v>
      </c>
      <c r="J11" s="33" t="n">
        <f aca="false">IF($B$5&gt;0,I11/$B$5,0)</f>
        <v>0</v>
      </c>
    </row>
    <row r="12" customFormat="false" ht="16.5" hidden="false" customHeight="true" outlineLevel="0" collapsed="false">
      <c r="A12" s="25" t="s">
        <v>49</v>
      </c>
      <c r="B12" s="26" t="s">
        <v>50</v>
      </c>
      <c r="C12" s="47" t="s">
        <v>30</v>
      </c>
      <c r="D12" s="30" t="n">
        <v>0.0992</v>
      </c>
      <c r="E12" s="48" t="n">
        <f aca="false">$B$5*D12</f>
        <v>2480</v>
      </c>
      <c r="F12" s="49"/>
      <c r="G12" s="48" t="n">
        <f aca="false">IFERROR(F12/INDEX(Legenda!$B$24:$B$29,MATCH(C12,Legenda!$A$24:$A$29,0)),0)</f>
        <v>0</v>
      </c>
      <c r="H12" s="50" t="n">
        <f aca="false">IF(G12&gt;0,FLOOR(E12/G12,1),0)</f>
        <v>0</v>
      </c>
      <c r="I12" s="51" t="n">
        <f aca="false">H12*G12</f>
        <v>0</v>
      </c>
      <c r="J12" s="27" t="n">
        <f aca="false">IF($B$5&gt;0,I12/$B$5,0)</f>
        <v>0</v>
      </c>
    </row>
    <row r="13" customFormat="false" ht="16.5" hidden="false" customHeight="true" outlineLevel="0" collapsed="false">
      <c r="A13" s="31" t="s">
        <v>53</v>
      </c>
      <c r="B13" s="32" t="s">
        <v>54</v>
      </c>
      <c r="C13" s="52" t="s">
        <v>30</v>
      </c>
      <c r="D13" s="36" t="n">
        <v>0.0839</v>
      </c>
      <c r="E13" s="53" t="n">
        <f aca="false">$B$5*D13</f>
        <v>2097.5</v>
      </c>
      <c r="F13" s="49"/>
      <c r="G13" s="53" t="n">
        <f aca="false">IFERROR(F13/INDEX(Legenda!$B$24:$B$29,MATCH(C13,Legenda!$A$24:$A$29,0)),0)</f>
        <v>0</v>
      </c>
      <c r="H13" s="54" t="n">
        <f aca="false">IF(G13&gt;0,FLOOR(E13/G13,1),0)</f>
        <v>0</v>
      </c>
      <c r="I13" s="55" t="n">
        <f aca="false">H13*G13</f>
        <v>0</v>
      </c>
      <c r="J13" s="33" t="n">
        <f aca="false">IF($B$5&gt;0,I13/$B$5,0)</f>
        <v>0</v>
      </c>
    </row>
    <row r="14" customFormat="false" ht="16.5" hidden="false" customHeight="true" outlineLevel="0" collapsed="false">
      <c r="A14" s="25" t="s">
        <v>55</v>
      </c>
      <c r="B14" s="26" t="s">
        <v>56</v>
      </c>
      <c r="C14" s="47" t="s">
        <v>29</v>
      </c>
      <c r="D14" s="30" t="n">
        <v>0.0836</v>
      </c>
      <c r="E14" s="48" t="n">
        <f aca="false">$B$5*D14</f>
        <v>2090</v>
      </c>
      <c r="F14" s="49"/>
      <c r="G14" s="48" t="n">
        <f aca="false">IFERROR(F14/INDEX(Legenda!$B$24:$B$29,MATCH(C14,Legenda!$A$24:$A$29,0)),0)</f>
        <v>0</v>
      </c>
      <c r="H14" s="50" t="n">
        <f aca="false">IF(G14&gt;0,FLOOR(E14/G14,1),0)</f>
        <v>0</v>
      </c>
      <c r="I14" s="51" t="n">
        <f aca="false">H14*G14</f>
        <v>0</v>
      </c>
      <c r="J14" s="27" t="n">
        <f aca="false">IF($B$5&gt;0,I14/$B$5,0)</f>
        <v>0</v>
      </c>
    </row>
    <row r="15" customFormat="false" ht="16.5" hidden="false" customHeight="true" outlineLevel="0" collapsed="false">
      <c r="A15" s="31" t="s">
        <v>57</v>
      </c>
      <c r="B15" s="32" t="s">
        <v>58</v>
      </c>
      <c r="C15" s="52" t="s">
        <v>30</v>
      </c>
      <c r="D15" s="36" t="n">
        <v>0.0807</v>
      </c>
      <c r="E15" s="53" t="n">
        <f aca="false">$B$5*D15</f>
        <v>2017.5</v>
      </c>
      <c r="F15" s="49"/>
      <c r="G15" s="53" t="n">
        <f aca="false">IFERROR(F15/INDEX(Legenda!$B$24:$B$29,MATCH(C15,Legenda!$A$24:$A$29,0)),0)</f>
        <v>0</v>
      </c>
      <c r="H15" s="54" t="n">
        <f aca="false">IF(G15&gt;0,FLOOR(E15/G15,1),0)</f>
        <v>0</v>
      </c>
      <c r="I15" s="55" t="n">
        <f aca="false">H15*G15</f>
        <v>0</v>
      </c>
      <c r="J15" s="33" t="n">
        <f aca="false">IF($B$5&gt;0,I15/$B$5,0)</f>
        <v>0</v>
      </c>
    </row>
    <row r="16" customFormat="false" ht="16.5" hidden="false" customHeight="true" outlineLevel="0" collapsed="false">
      <c r="A16" s="25" t="s">
        <v>59</v>
      </c>
      <c r="B16" s="26" t="s">
        <v>60</v>
      </c>
      <c r="C16" s="47" t="s">
        <v>30</v>
      </c>
      <c r="D16" s="30" t="n">
        <v>0.0795</v>
      </c>
      <c r="E16" s="48" t="n">
        <f aca="false">$B$5*D16</f>
        <v>1987.5</v>
      </c>
      <c r="F16" s="49"/>
      <c r="G16" s="48" t="n">
        <f aca="false">IFERROR(F16/INDEX(Legenda!$B$24:$B$29,MATCH(C16,Legenda!$A$24:$A$29,0)),0)</f>
        <v>0</v>
      </c>
      <c r="H16" s="50" t="n">
        <f aca="false">IF(G16&gt;0,FLOOR(E16/G16,1),0)</f>
        <v>0</v>
      </c>
      <c r="I16" s="51" t="n">
        <f aca="false">H16*G16</f>
        <v>0</v>
      </c>
      <c r="J16" s="27" t="n">
        <f aca="false">IF($B$5&gt;0,I16/$B$5,0)</f>
        <v>0</v>
      </c>
    </row>
    <row r="17" customFormat="false" ht="16.5" hidden="false" customHeight="true" outlineLevel="0" collapsed="false">
      <c r="A17" s="31" t="s">
        <v>61</v>
      </c>
      <c r="B17" s="32" t="s">
        <v>62</v>
      </c>
      <c r="C17" s="52" t="s">
        <v>30</v>
      </c>
      <c r="D17" s="36" t="n">
        <v>0.0764</v>
      </c>
      <c r="E17" s="53" t="n">
        <f aca="false">$B$5*D17</f>
        <v>1910</v>
      </c>
      <c r="F17" s="49"/>
      <c r="G17" s="53" t="n">
        <f aca="false">IFERROR(F17/INDEX(Legenda!$B$24:$B$29,MATCH(C17,Legenda!$A$24:$A$29,0)),0)</f>
        <v>0</v>
      </c>
      <c r="H17" s="54" t="n">
        <f aca="false">IF(G17&gt;0,FLOOR(E17/G17,1),0)</f>
        <v>0</v>
      </c>
      <c r="I17" s="55" t="n">
        <f aca="false">H17*G17</f>
        <v>0</v>
      </c>
      <c r="J17" s="33" t="n">
        <f aca="false">IF($B$5&gt;0,I17/$B$5,0)</f>
        <v>0</v>
      </c>
    </row>
    <row r="18" customFormat="false" ht="16.5" hidden="false" customHeight="true" outlineLevel="0" collapsed="false">
      <c r="A18" s="25" t="s">
        <v>91</v>
      </c>
      <c r="B18" s="58" t="s">
        <v>92</v>
      </c>
      <c r="C18" s="47" t="s">
        <v>29</v>
      </c>
      <c r="D18" s="30" t="n">
        <v>0.0727</v>
      </c>
      <c r="E18" s="48" t="n">
        <f aca="false">$B$5*D18</f>
        <v>1817.5</v>
      </c>
      <c r="F18" s="49"/>
      <c r="G18" s="48" t="n">
        <f aca="false">IFERROR(F18/INDEX(Legenda!$B$24:$B$29,MATCH(C18,Legenda!$A$24:$A$29,0)),0)</f>
        <v>0</v>
      </c>
      <c r="H18" s="50" t="n">
        <f aca="false">IF(G18&gt;0,FLOOR(E18/G18,1),0)</f>
        <v>0</v>
      </c>
      <c r="I18" s="51" t="n">
        <f aca="false">H18*G18</f>
        <v>0</v>
      </c>
      <c r="J18" s="27" t="n">
        <f aca="false">IF($B$5&gt;0,I18/$B$5,0)</f>
        <v>0</v>
      </c>
    </row>
    <row r="19" customFormat="false" ht="16.5" hidden="false" customHeight="true" outlineLevel="0" collapsed="false">
      <c r="A19" s="31" t="s">
        <v>67</v>
      </c>
      <c r="B19" s="32" t="s">
        <v>68</v>
      </c>
      <c r="C19" s="52" t="s">
        <v>34</v>
      </c>
      <c r="D19" s="36" t="n">
        <v>0.0705</v>
      </c>
      <c r="E19" s="53" t="n">
        <f aca="false">$B$5*D19</f>
        <v>1762.5</v>
      </c>
      <c r="F19" s="49"/>
      <c r="G19" s="53" t="n">
        <f aca="false">IFERROR(F19/INDEX(Legenda!$B$24:$B$29,MATCH(C19,Legenda!$A$24:$A$29,0)),0)</f>
        <v>0</v>
      </c>
      <c r="H19" s="54" t="n">
        <f aca="false">IF(G19&gt;0,FLOOR(E19/G19,1),0)</f>
        <v>0</v>
      </c>
      <c r="I19" s="55" t="n">
        <f aca="false">H19*G19</f>
        <v>0</v>
      </c>
      <c r="J19" s="33" t="n">
        <f aca="false">IF($B$5&gt;0,I19/$B$5,0)</f>
        <v>0</v>
      </c>
    </row>
    <row r="20" customFormat="false" ht="16.5" hidden="false" customHeight="true" outlineLevel="0" collapsed="false">
      <c r="A20" s="25" t="s">
        <v>69</v>
      </c>
      <c r="B20" s="26" t="s">
        <v>70</v>
      </c>
      <c r="C20" s="47" t="s">
        <v>29</v>
      </c>
      <c r="D20" s="30" t="n">
        <v>0.0471</v>
      </c>
      <c r="E20" s="48" t="n">
        <f aca="false">$B$5*D20</f>
        <v>1177.5</v>
      </c>
      <c r="F20" s="49"/>
      <c r="G20" s="48" t="n">
        <f aca="false">IFERROR(F20/INDEX(Legenda!$B$24:$B$29,MATCH(C20,Legenda!$A$24:$A$29,0)),0)</f>
        <v>0</v>
      </c>
      <c r="H20" s="50" t="n">
        <f aca="false">IF(G20&gt;0,FLOOR(E20/G20,1),0)</f>
        <v>0</v>
      </c>
      <c r="I20" s="51" t="n">
        <f aca="false">H20*G20</f>
        <v>0</v>
      </c>
      <c r="J20" s="27" t="n">
        <f aca="false">IF($B$5&gt;0,I20/$B$5,0)</f>
        <v>0</v>
      </c>
    </row>
    <row r="21" customFormat="false" ht="15" hidden="false" customHeight="false" outlineLevel="0" collapsed="false">
      <c r="A21" s="39" t="s">
        <v>71</v>
      </c>
      <c r="B21" s="40"/>
      <c r="C21" s="40"/>
      <c r="D21" s="41" t="n">
        <f aca="false">SUM(D10:D20)</f>
        <v>1</v>
      </c>
      <c r="E21" s="56" t="n">
        <f aca="false">SUM(E10:E20)</f>
        <v>25000</v>
      </c>
      <c r="F21" s="40"/>
      <c r="G21" s="40"/>
      <c r="H21" s="40"/>
      <c r="I21" s="56" t="n">
        <f aca="false">SUM(I10:I20)</f>
        <v>0</v>
      </c>
      <c r="J21" s="41" t="n">
        <f aca="false">IF($B$5&gt;0,I21/$B$5,0)</f>
        <v>0</v>
      </c>
    </row>
    <row r="23" customFormat="false" ht="19.5" hidden="false" customHeight="true" outlineLevel="0" collapsed="false">
      <c r="A23" s="4" t="s">
        <v>93</v>
      </c>
      <c r="B23" s="5"/>
      <c r="C23" s="5"/>
      <c r="D23" s="5"/>
      <c r="E23" s="5"/>
      <c r="F23" s="5"/>
      <c r="G23" s="5"/>
      <c r="H23" s="5"/>
      <c r="I23" s="5"/>
      <c r="J23" s="5"/>
    </row>
    <row r="24" customFormat="false" ht="25.5" hidden="false" customHeight="true" outlineLevel="0" collapsed="false">
      <c r="A24" s="59" t="s">
        <v>94</v>
      </c>
      <c r="B24" s="59"/>
      <c r="C24" s="59"/>
      <c r="D24" s="59"/>
      <c r="E24" s="59"/>
      <c r="F24" s="59"/>
      <c r="G24" s="59"/>
      <c r="H24" s="59"/>
      <c r="I24" s="59"/>
      <c r="J24" s="59"/>
    </row>
    <row r="25" customFormat="false" ht="25.5" hidden="false" customHeight="true" outlineLevel="0" collapsed="false">
      <c r="A25" s="59" t="s">
        <v>95</v>
      </c>
      <c r="B25" s="59"/>
      <c r="C25" s="59"/>
      <c r="D25" s="59"/>
      <c r="E25" s="59"/>
      <c r="F25" s="59"/>
      <c r="G25" s="59"/>
      <c r="H25" s="59"/>
      <c r="I25" s="59"/>
      <c r="J25" s="59"/>
    </row>
    <row r="27" customFormat="false" ht="15" hidden="false" customHeight="false" outlineLevel="0" collapsed="false">
      <c r="A27" s="57" t="s">
        <v>86</v>
      </c>
    </row>
  </sheetData>
  <mergeCells count="5">
    <mergeCell ref="A1:J1"/>
    <mergeCell ref="A2:J2"/>
    <mergeCell ref="A3:J3"/>
    <mergeCell ref="A24:J24"/>
    <mergeCell ref="A25:J25"/>
  </mergeCells>
  <dataValidations count="1">
    <dataValidation allowBlank="false" error="Scegli una delle valute per cui e' indicato un cambio nel foglio Legenda." errorStyle="stop" errorTitle="Valuta non prevista" operator="between" showDropDown="false" showErrorMessage="false" showInputMessage="false" sqref="C10:C20" type="list">
      <formula1>"EUR,USD,HKD,JPY,GBP,SEK"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&amp;LMaster · Fineco&amp;R&amp;P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5"/>
    <col collapsed="false" customWidth="true" hidden="false" outlineLevel="0" max="3" min="3" style="0" width="9"/>
    <col collapsed="false" customWidth="true" hidden="false" outlineLevel="0" max="4" min="4" style="0" width="11"/>
    <col collapsed="false" customWidth="true" hidden="false" outlineLevel="0" max="5" min="5" style="0" width="14"/>
    <col collapsed="false" customWidth="true" hidden="false" outlineLevel="0" max="7" min="6" style="0" width="13"/>
    <col collapsed="false" customWidth="true" hidden="false" outlineLevel="0" max="8" min="8" style="0" width="12"/>
    <col collapsed="false" customWidth="true" hidden="false" outlineLevel="0" max="9" min="9" style="0" width="14"/>
    <col collapsed="false" customWidth="true" hidden="false" outlineLevel="0" max="10" min="10" style="0" width="11"/>
  </cols>
  <sheetData>
    <row r="1" customFormat="false" ht="30" hidden="false" customHeight="true" outlineLevel="0" collapsed="false">
      <c r="A1" s="1" t="s">
        <v>96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</row>
    <row r="5" customFormat="false" ht="16.5" hidden="false" customHeight="true" outlineLevel="0" collapsed="false">
      <c r="A5" s="42" t="s">
        <v>73</v>
      </c>
      <c r="B5" s="43" t="n">
        <v>25000</v>
      </c>
      <c r="C5" s="44" t="s">
        <v>74</v>
      </c>
    </row>
    <row r="6" customFormat="false" ht="16.5" hidden="false" customHeight="true" outlineLevel="0" collapsed="false">
      <c r="A6" s="42" t="s">
        <v>75</v>
      </c>
      <c r="B6" s="45" t="n">
        <f aca="false">$B$5-I21</f>
        <v>25000</v>
      </c>
      <c r="C6" s="44" t="s">
        <v>76</v>
      </c>
    </row>
    <row r="7" customFormat="false" ht="16.5" hidden="false" customHeight="true" outlineLevel="0" collapsed="false">
      <c r="A7" s="42" t="s">
        <v>77</v>
      </c>
      <c r="B7" s="46" t="n">
        <f aca="false">COUNTIFS(H10:H20,0,G10:G20,"&gt;0")</f>
        <v>0</v>
      </c>
      <c r="C7" s="44" t="s">
        <v>78</v>
      </c>
    </row>
    <row r="9" customFormat="false" ht="24" hidden="false" customHeight="true" outlineLevel="0" collapsed="false">
      <c r="A9" s="23" t="s">
        <v>40</v>
      </c>
      <c r="B9" s="23" t="s">
        <v>41</v>
      </c>
      <c r="C9" s="24" t="s">
        <v>27</v>
      </c>
      <c r="D9" s="24" t="s">
        <v>79</v>
      </c>
      <c r="E9" s="24" t="s">
        <v>80</v>
      </c>
      <c r="F9" s="24" t="s">
        <v>81</v>
      </c>
      <c r="G9" s="24" t="s">
        <v>82</v>
      </c>
      <c r="H9" s="24" t="s">
        <v>83</v>
      </c>
      <c r="I9" s="24" t="s">
        <v>84</v>
      </c>
      <c r="J9" s="24" t="s">
        <v>85</v>
      </c>
    </row>
    <row r="10" customFormat="false" ht="16.5" hidden="false" customHeight="true" outlineLevel="0" collapsed="false">
      <c r="A10" s="25" t="s">
        <v>89</v>
      </c>
      <c r="B10" s="58" t="s">
        <v>90</v>
      </c>
      <c r="C10" s="47" t="s">
        <v>29</v>
      </c>
      <c r="D10" s="30" t="n">
        <v>0.1624</v>
      </c>
      <c r="E10" s="48" t="n">
        <f aca="false">$B$5*D10</f>
        <v>4060</v>
      </c>
      <c r="F10" s="49"/>
      <c r="G10" s="48" t="n">
        <f aca="false">IFERROR(F10/INDEX(Legenda!$B$24:$B$29,MATCH(C10,Legenda!$A$24:$A$29,0)),0)</f>
        <v>0</v>
      </c>
      <c r="H10" s="60" t="n">
        <f aca="false">IF(G10&gt;0,FLOOR(E10/G10,0.0001),0)</f>
        <v>0</v>
      </c>
      <c r="I10" s="51" t="n">
        <f aca="false">H10*G10</f>
        <v>0</v>
      </c>
      <c r="J10" s="27" t="n">
        <f aca="false">IF($B$5&gt;0,I10/$B$5,0)</f>
        <v>0</v>
      </c>
    </row>
    <row r="11" customFormat="false" ht="16.5" hidden="false" customHeight="true" outlineLevel="0" collapsed="false">
      <c r="A11" s="31" t="s">
        <v>47</v>
      </c>
      <c r="B11" s="32" t="s">
        <v>48</v>
      </c>
      <c r="C11" s="52" t="s">
        <v>29</v>
      </c>
      <c r="D11" s="36" t="n">
        <v>0.144</v>
      </c>
      <c r="E11" s="53" t="n">
        <f aca="false">$B$5*D11</f>
        <v>3600</v>
      </c>
      <c r="F11" s="49"/>
      <c r="G11" s="53" t="n">
        <f aca="false">IFERROR(F11/INDEX(Legenda!$B$24:$B$29,MATCH(C11,Legenda!$A$24:$A$29,0)),0)</f>
        <v>0</v>
      </c>
      <c r="H11" s="61" t="n">
        <f aca="false">IF(G11&gt;0,FLOOR(E11/G11,0.0001),0)</f>
        <v>0</v>
      </c>
      <c r="I11" s="55" t="n">
        <f aca="false">H11*G11</f>
        <v>0</v>
      </c>
      <c r="J11" s="33" t="n">
        <f aca="false">IF($B$5&gt;0,I11/$B$5,0)</f>
        <v>0</v>
      </c>
    </row>
    <row r="12" customFormat="false" ht="16.5" hidden="false" customHeight="true" outlineLevel="0" collapsed="false">
      <c r="A12" s="25" t="s">
        <v>49</v>
      </c>
      <c r="B12" s="26" t="s">
        <v>50</v>
      </c>
      <c r="C12" s="47" t="s">
        <v>30</v>
      </c>
      <c r="D12" s="30" t="n">
        <v>0.0992</v>
      </c>
      <c r="E12" s="48" t="n">
        <f aca="false">$B$5*D12</f>
        <v>2480</v>
      </c>
      <c r="F12" s="49"/>
      <c r="G12" s="48" t="n">
        <f aca="false">IFERROR(F12/INDEX(Legenda!$B$24:$B$29,MATCH(C12,Legenda!$A$24:$A$29,0)),0)</f>
        <v>0</v>
      </c>
      <c r="H12" s="60" t="n">
        <f aca="false">IF(G12&gt;0,FLOOR(E12/G12,0.0001),0)</f>
        <v>0</v>
      </c>
      <c r="I12" s="51" t="n">
        <f aca="false">H12*G12</f>
        <v>0</v>
      </c>
      <c r="J12" s="27" t="n">
        <f aca="false">IF($B$5&gt;0,I12/$B$5,0)</f>
        <v>0</v>
      </c>
    </row>
    <row r="13" customFormat="false" ht="16.5" hidden="false" customHeight="true" outlineLevel="0" collapsed="false">
      <c r="A13" s="31" t="s">
        <v>53</v>
      </c>
      <c r="B13" s="32" t="s">
        <v>54</v>
      </c>
      <c r="C13" s="52" t="s">
        <v>30</v>
      </c>
      <c r="D13" s="36" t="n">
        <v>0.0839</v>
      </c>
      <c r="E13" s="53" t="n">
        <f aca="false">$B$5*D13</f>
        <v>2097.5</v>
      </c>
      <c r="F13" s="49"/>
      <c r="G13" s="53" t="n">
        <f aca="false">IFERROR(F13/INDEX(Legenda!$B$24:$B$29,MATCH(C13,Legenda!$A$24:$A$29,0)),0)</f>
        <v>0</v>
      </c>
      <c r="H13" s="61" t="n">
        <f aca="false">IF(G13&gt;0,FLOOR(E13/G13,0.0001),0)</f>
        <v>0</v>
      </c>
      <c r="I13" s="55" t="n">
        <f aca="false">H13*G13</f>
        <v>0</v>
      </c>
      <c r="J13" s="33" t="n">
        <f aca="false">IF($B$5&gt;0,I13/$B$5,0)</f>
        <v>0</v>
      </c>
    </row>
    <row r="14" customFormat="false" ht="16.5" hidden="false" customHeight="true" outlineLevel="0" collapsed="false">
      <c r="A14" s="25" t="s">
        <v>97</v>
      </c>
      <c r="B14" s="58" t="s">
        <v>98</v>
      </c>
      <c r="C14" s="47" t="s">
        <v>29</v>
      </c>
      <c r="D14" s="30" t="n">
        <v>0.0836</v>
      </c>
      <c r="E14" s="48" t="n">
        <f aca="false">$B$5*D14</f>
        <v>2090</v>
      </c>
      <c r="F14" s="49"/>
      <c r="G14" s="48" t="n">
        <f aca="false">IFERROR(F14/INDEX(Legenda!$B$24:$B$29,MATCH(C14,Legenda!$A$24:$A$29,0)),0)</f>
        <v>0</v>
      </c>
      <c r="H14" s="60" t="n">
        <f aca="false">IF(G14&gt;0,FLOOR(E14/G14,0.0001),0)</f>
        <v>0</v>
      </c>
      <c r="I14" s="51" t="n">
        <f aca="false">H14*G14</f>
        <v>0</v>
      </c>
      <c r="J14" s="27" t="n">
        <f aca="false">IF($B$5&gt;0,I14/$B$5,0)</f>
        <v>0</v>
      </c>
    </row>
    <row r="15" customFormat="false" ht="16.5" hidden="false" customHeight="true" outlineLevel="0" collapsed="false">
      <c r="A15" s="31" t="s">
        <v>57</v>
      </c>
      <c r="B15" s="32" t="s">
        <v>58</v>
      </c>
      <c r="C15" s="52" t="s">
        <v>30</v>
      </c>
      <c r="D15" s="36" t="n">
        <v>0.0807</v>
      </c>
      <c r="E15" s="53" t="n">
        <f aca="false">$B$5*D15</f>
        <v>2017.5</v>
      </c>
      <c r="F15" s="49"/>
      <c r="G15" s="53" t="n">
        <f aca="false">IFERROR(F15/INDEX(Legenda!$B$24:$B$29,MATCH(C15,Legenda!$A$24:$A$29,0)),0)</f>
        <v>0</v>
      </c>
      <c r="H15" s="61" t="n">
        <f aca="false">IF(G15&gt;0,FLOOR(E15/G15,0.0001),0)</f>
        <v>0</v>
      </c>
      <c r="I15" s="55" t="n">
        <f aca="false">H15*G15</f>
        <v>0</v>
      </c>
      <c r="J15" s="33" t="n">
        <f aca="false">IF($B$5&gt;0,I15/$B$5,0)</f>
        <v>0</v>
      </c>
    </row>
    <row r="16" customFormat="false" ht="16.5" hidden="false" customHeight="true" outlineLevel="0" collapsed="false">
      <c r="A16" s="25" t="s">
        <v>59</v>
      </c>
      <c r="B16" s="26" t="s">
        <v>60</v>
      </c>
      <c r="C16" s="47" t="s">
        <v>30</v>
      </c>
      <c r="D16" s="30" t="n">
        <v>0.0795</v>
      </c>
      <c r="E16" s="48" t="n">
        <f aca="false">$B$5*D16</f>
        <v>1987.5</v>
      </c>
      <c r="F16" s="49"/>
      <c r="G16" s="48" t="n">
        <f aca="false">IFERROR(F16/INDEX(Legenda!$B$24:$B$29,MATCH(C16,Legenda!$A$24:$A$29,0)),0)</f>
        <v>0</v>
      </c>
      <c r="H16" s="60" t="n">
        <f aca="false">IF(G16&gt;0,FLOOR(E16/G16,0.0001),0)</f>
        <v>0</v>
      </c>
      <c r="I16" s="51" t="n">
        <f aca="false">H16*G16</f>
        <v>0</v>
      </c>
      <c r="J16" s="27" t="n">
        <f aca="false">IF($B$5&gt;0,I16/$B$5,0)</f>
        <v>0</v>
      </c>
    </row>
    <row r="17" customFormat="false" ht="16.5" hidden="false" customHeight="true" outlineLevel="0" collapsed="false">
      <c r="A17" s="31" t="s">
        <v>61</v>
      </c>
      <c r="B17" s="32" t="s">
        <v>62</v>
      </c>
      <c r="C17" s="52" t="s">
        <v>30</v>
      </c>
      <c r="D17" s="36" t="n">
        <v>0.0764</v>
      </c>
      <c r="E17" s="53" t="n">
        <f aca="false">$B$5*D17</f>
        <v>1910</v>
      </c>
      <c r="F17" s="49"/>
      <c r="G17" s="53" t="n">
        <f aca="false">IFERROR(F17/INDEX(Legenda!$B$24:$B$29,MATCH(C17,Legenda!$A$24:$A$29,0)),0)</f>
        <v>0</v>
      </c>
      <c r="H17" s="61" t="n">
        <f aca="false">IF(G17&gt;0,FLOOR(E17/G17,0.0001),0)</f>
        <v>0</v>
      </c>
      <c r="I17" s="55" t="n">
        <f aca="false">H17*G17</f>
        <v>0</v>
      </c>
      <c r="J17" s="33" t="n">
        <f aca="false">IF($B$5&gt;0,I17/$B$5,0)</f>
        <v>0</v>
      </c>
    </row>
    <row r="18" customFormat="false" ht="16.5" hidden="false" customHeight="true" outlineLevel="0" collapsed="false">
      <c r="A18" s="25" t="s">
        <v>91</v>
      </c>
      <c r="B18" s="58" t="s">
        <v>92</v>
      </c>
      <c r="C18" s="47" t="s">
        <v>29</v>
      </c>
      <c r="D18" s="30" t="n">
        <v>0.0727</v>
      </c>
      <c r="E18" s="48" t="n">
        <f aca="false">$B$5*D18</f>
        <v>1817.5</v>
      </c>
      <c r="F18" s="49"/>
      <c r="G18" s="48" t="n">
        <f aca="false">IFERROR(F18/INDEX(Legenda!$B$24:$B$29,MATCH(C18,Legenda!$A$24:$A$29,0)),0)</f>
        <v>0</v>
      </c>
      <c r="H18" s="60" t="n">
        <f aca="false">IF(G18&gt;0,FLOOR(E18/G18,0.0001),0)</f>
        <v>0</v>
      </c>
      <c r="I18" s="51" t="n">
        <f aca="false">H18*G18</f>
        <v>0</v>
      </c>
      <c r="J18" s="27" t="n">
        <f aca="false">IF($B$5&gt;0,I18/$B$5,0)</f>
        <v>0</v>
      </c>
    </row>
    <row r="19" customFormat="false" ht="16.5" hidden="false" customHeight="true" outlineLevel="0" collapsed="false">
      <c r="A19" s="31" t="s">
        <v>67</v>
      </c>
      <c r="B19" s="32" t="s">
        <v>68</v>
      </c>
      <c r="C19" s="52" t="s">
        <v>34</v>
      </c>
      <c r="D19" s="36" t="n">
        <v>0.0705</v>
      </c>
      <c r="E19" s="53" t="n">
        <f aca="false">$B$5*D19</f>
        <v>1762.5</v>
      </c>
      <c r="F19" s="49"/>
      <c r="G19" s="53" t="n">
        <f aca="false">IFERROR(F19/INDEX(Legenda!$B$24:$B$29,MATCH(C19,Legenda!$A$24:$A$29,0)),0)</f>
        <v>0</v>
      </c>
      <c r="H19" s="61" t="n">
        <f aca="false">IF(G19&gt;0,FLOOR(E19/G19,0.0001),0)</f>
        <v>0</v>
      </c>
      <c r="I19" s="55" t="n">
        <f aca="false">H19*G19</f>
        <v>0</v>
      </c>
      <c r="J19" s="33" t="n">
        <f aca="false">IF($B$5&gt;0,I19/$B$5,0)</f>
        <v>0</v>
      </c>
    </row>
    <row r="20" customFormat="false" ht="16.5" hidden="false" customHeight="true" outlineLevel="0" collapsed="false">
      <c r="A20" s="25" t="s">
        <v>99</v>
      </c>
      <c r="B20" s="58" t="s">
        <v>98</v>
      </c>
      <c r="C20" s="47" t="s">
        <v>29</v>
      </c>
      <c r="D20" s="30" t="n">
        <v>0.0471</v>
      </c>
      <c r="E20" s="48" t="n">
        <f aca="false">$B$5*D20</f>
        <v>1177.5</v>
      </c>
      <c r="F20" s="49"/>
      <c r="G20" s="48" t="n">
        <f aca="false">IFERROR(F20/INDEX(Legenda!$B$24:$B$29,MATCH(C20,Legenda!$A$24:$A$29,0)),0)</f>
        <v>0</v>
      </c>
      <c r="H20" s="60" t="n">
        <f aca="false">IF(G20&gt;0,FLOOR(E20/G20,0.0001),0)</f>
        <v>0</v>
      </c>
      <c r="I20" s="51" t="n">
        <f aca="false">H20*G20</f>
        <v>0</v>
      </c>
      <c r="J20" s="27" t="n">
        <f aca="false">IF($B$5&gt;0,I20/$B$5,0)</f>
        <v>0</v>
      </c>
    </row>
    <row r="21" customFormat="false" ht="15" hidden="false" customHeight="false" outlineLevel="0" collapsed="false">
      <c r="A21" s="39" t="s">
        <v>71</v>
      </c>
      <c r="B21" s="40"/>
      <c r="C21" s="40"/>
      <c r="D21" s="41" t="n">
        <f aca="false">SUM(D10:D20)</f>
        <v>1</v>
      </c>
      <c r="E21" s="56" t="n">
        <f aca="false">SUM(E10:E20)</f>
        <v>25000</v>
      </c>
      <c r="F21" s="40"/>
      <c r="G21" s="40"/>
      <c r="H21" s="40"/>
      <c r="I21" s="56" t="n">
        <f aca="false">SUM(I10:I20)</f>
        <v>0</v>
      </c>
      <c r="J21" s="41" t="n">
        <f aca="false">IF($B$5&gt;0,I21/$B$5,0)</f>
        <v>0</v>
      </c>
    </row>
    <row r="23" customFormat="false" ht="19.5" hidden="false" customHeight="true" outlineLevel="0" collapsed="false">
      <c r="A23" s="4" t="s">
        <v>93</v>
      </c>
      <c r="B23" s="5"/>
      <c r="C23" s="5"/>
      <c r="D23" s="5"/>
      <c r="E23" s="5"/>
      <c r="F23" s="5"/>
      <c r="G23" s="5"/>
      <c r="H23" s="5"/>
      <c r="I23" s="5"/>
      <c r="J23" s="5"/>
    </row>
    <row r="24" customFormat="false" ht="25.5" hidden="false" customHeight="true" outlineLevel="0" collapsed="false">
      <c r="A24" s="59" t="s">
        <v>94</v>
      </c>
      <c r="B24" s="59"/>
      <c r="C24" s="59"/>
      <c r="D24" s="59"/>
      <c r="E24" s="59"/>
      <c r="F24" s="59"/>
      <c r="G24" s="59"/>
      <c r="H24" s="59"/>
      <c r="I24" s="59"/>
      <c r="J24" s="59"/>
    </row>
    <row r="25" customFormat="false" ht="25.5" hidden="false" customHeight="true" outlineLevel="0" collapsed="false">
      <c r="A25" s="59" t="s">
        <v>100</v>
      </c>
      <c r="B25" s="59"/>
      <c r="C25" s="59"/>
      <c r="D25" s="59"/>
      <c r="E25" s="59"/>
      <c r="F25" s="59"/>
      <c r="G25" s="59"/>
      <c r="H25" s="59"/>
      <c r="I25" s="59"/>
      <c r="J25" s="59"/>
    </row>
    <row r="26" customFormat="false" ht="25.5" hidden="false" customHeight="true" outlineLevel="0" collapsed="false">
      <c r="A26" s="59" t="s">
        <v>95</v>
      </c>
      <c r="B26" s="59"/>
      <c r="C26" s="59"/>
      <c r="D26" s="59"/>
      <c r="E26" s="59"/>
      <c r="F26" s="59"/>
      <c r="G26" s="59"/>
      <c r="H26" s="59"/>
      <c r="I26" s="59"/>
      <c r="J26" s="59"/>
    </row>
    <row r="27" customFormat="false" ht="25.5" hidden="false" customHeight="true" outlineLevel="0" collapsed="false">
      <c r="A27" s="59" t="s">
        <v>101</v>
      </c>
      <c r="B27" s="59"/>
      <c r="C27" s="59"/>
      <c r="D27" s="59"/>
      <c r="E27" s="59"/>
      <c r="F27" s="59"/>
      <c r="G27" s="59"/>
      <c r="H27" s="59"/>
      <c r="I27" s="59"/>
      <c r="J27" s="59"/>
    </row>
    <row r="29" customFormat="false" ht="15" hidden="false" customHeight="false" outlineLevel="0" collapsed="false">
      <c r="A29" s="57" t="s">
        <v>102</v>
      </c>
    </row>
    <row r="30" customFormat="false" ht="15" hidden="false" customHeight="false" outlineLevel="0" collapsed="false">
      <c r="A30" s="57" t="s">
        <v>86</v>
      </c>
    </row>
  </sheetData>
  <mergeCells count="7">
    <mergeCell ref="A1:J1"/>
    <mergeCell ref="A2:J2"/>
    <mergeCell ref="A3:J3"/>
    <mergeCell ref="A24:J24"/>
    <mergeCell ref="A25:J25"/>
    <mergeCell ref="A26:J26"/>
    <mergeCell ref="A27:J27"/>
  </mergeCells>
  <dataValidations count="1">
    <dataValidation allowBlank="false" error="Scegli una delle valute per cui e' indicato un cambio nel foglio Legenda." errorStyle="stop" errorTitle="Valuta non prevista" operator="between" showDropDown="false" showErrorMessage="false" showInputMessage="false" sqref="C10:C20" type="list">
      <formula1>"EUR,USD,HKD,JPY,GBP,SEK"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&amp;LMaster · Trade Republic&amp;R&amp;P / &amp;N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5"/>
    <col collapsed="false" customWidth="true" hidden="false" outlineLevel="0" max="3" min="3" style="0" width="9"/>
    <col collapsed="false" customWidth="true" hidden="false" outlineLevel="0" max="4" min="4" style="0" width="11"/>
    <col collapsed="false" customWidth="true" hidden="false" outlineLevel="0" max="5" min="5" style="0" width="14"/>
    <col collapsed="false" customWidth="true" hidden="false" outlineLevel="0" max="7" min="6" style="0" width="13"/>
    <col collapsed="false" customWidth="true" hidden="false" outlineLevel="0" max="8" min="8" style="0" width="12"/>
    <col collapsed="false" customWidth="true" hidden="false" outlineLevel="0" max="9" min="9" style="0" width="14"/>
    <col collapsed="false" customWidth="true" hidden="false" outlineLevel="0" max="10" min="10" style="0" width="11"/>
  </cols>
  <sheetData>
    <row r="1" customFormat="false" ht="30" hidden="false" customHeight="true" outlineLevel="0" collapsed="false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</row>
    <row r="5" customFormat="false" ht="16.5" hidden="false" customHeight="true" outlineLevel="0" collapsed="false">
      <c r="A5" s="42" t="s">
        <v>73</v>
      </c>
      <c r="B5" s="43" t="n">
        <v>25000</v>
      </c>
      <c r="C5" s="44" t="s">
        <v>74</v>
      </c>
    </row>
    <row r="6" customFormat="false" ht="16.5" hidden="false" customHeight="true" outlineLevel="0" collapsed="false">
      <c r="A6" s="42" t="s">
        <v>75</v>
      </c>
      <c r="B6" s="45" t="n">
        <f aca="false">$B$5-I20</f>
        <v>25000</v>
      </c>
      <c r="C6" s="44" t="s">
        <v>76</v>
      </c>
    </row>
    <row r="7" customFormat="false" ht="16.5" hidden="false" customHeight="true" outlineLevel="0" collapsed="false">
      <c r="A7" s="42" t="s">
        <v>77</v>
      </c>
      <c r="B7" s="46" t="n">
        <f aca="false">COUNTIFS(H10:H19,0,G10:G19,"&gt;0")</f>
        <v>0</v>
      </c>
      <c r="C7" s="44" t="s">
        <v>78</v>
      </c>
    </row>
    <row r="9" customFormat="false" ht="24" hidden="false" customHeight="true" outlineLevel="0" collapsed="false">
      <c r="A9" s="23" t="s">
        <v>40</v>
      </c>
      <c r="B9" s="23" t="s">
        <v>41</v>
      </c>
      <c r="C9" s="24" t="s">
        <v>27</v>
      </c>
      <c r="D9" s="24" t="s">
        <v>79</v>
      </c>
      <c r="E9" s="24" t="s">
        <v>80</v>
      </c>
      <c r="F9" s="24" t="s">
        <v>81</v>
      </c>
      <c r="G9" s="24" t="s">
        <v>82</v>
      </c>
      <c r="H9" s="24" t="s">
        <v>83</v>
      </c>
      <c r="I9" s="24" t="s">
        <v>84</v>
      </c>
      <c r="J9" s="24" t="s">
        <v>85</v>
      </c>
    </row>
    <row r="10" customFormat="false" ht="16.5" hidden="false" customHeight="true" outlineLevel="0" collapsed="false">
      <c r="A10" s="25" t="s">
        <v>57</v>
      </c>
      <c r="B10" s="58" t="s">
        <v>58</v>
      </c>
      <c r="C10" s="47" t="s">
        <v>30</v>
      </c>
      <c r="D10" s="30" t="n">
        <v>0.1799</v>
      </c>
      <c r="E10" s="48" t="n">
        <f aca="false">$B$5*D10</f>
        <v>4497.5</v>
      </c>
      <c r="F10" s="49"/>
      <c r="G10" s="48" t="n">
        <f aca="false">IFERROR(F10/INDEX(Legenda!$B$24:$B$29,MATCH(C10,Legenda!$A$24:$A$29,0)),0)</f>
        <v>0</v>
      </c>
      <c r="H10" s="50" t="n">
        <f aca="false">IF(G10&gt;0,FLOOR(E10/G10,1),0)</f>
        <v>0</v>
      </c>
      <c r="I10" s="51" t="n">
        <f aca="false">H10*G10</f>
        <v>0</v>
      </c>
      <c r="J10" s="27" t="n">
        <f aca="false">IF($B$5&gt;0,I10/$B$5,0)</f>
        <v>0</v>
      </c>
    </row>
    <row r="11" customFormat="false" ht="16.5" hidden="false" customHeight="true" outlineLevel="0" collapsed="false">
      <c r="A11" s="31" t="s">
        <v>89</v>
      </c>
      <c r="B11" s="62" t="s">
        <v>90</v>
      </c>
      <c r="C11" s="52" t="s">
        <v>29</v>
      </c>
      <c r="D11" s="36" t="n">
        <v>0.1624</v>
      </c>
      <c r="E11" s="53" t="n">
        <f aca="false">$B$5*D11</f>
        <v>4060</v>
      </c>
      <c r="F11" s="49"/>
      <c r="G11" s="53" t="n">
        <f aca="false">IFERROR(F11/INDEX(Legenda!$B$24:$B$29,MATCH(C11,Legenda!$A$24:$A$29,0)),0)</f>
        <v>0</v>
      </c>
      <c r="H11" s="54" t="n">
        <f aca="false">IF(G11&gt;0,FLOOR(E11/G11,1),0)</f>
        <v>0</v>
      </c>
      <c r="I11" s="55" t="n">
        <f aca="false">H11*G11</f>
        <v>0</v>
      </c>
      <c r="J11" s="33" t="n">
        <f aca="false">IF($B$5&gt;0,I11/$B$5,0)</f>
        <v>0</v>
      </c>
    </row>
    <row r="12" customFormat="false" ht="16.5" hidden="false" customHeight="true" outlineLevel="0" collapsed="false">
      <c r="A12" s="25" t="s">
        <v>47</v>
      </c>
      <c r="B12" s="26" t="s">
        <v>48</v>
      </c>
      <c r="C12" s="47" t="s">
        <v>29</v>
      </c>
      <c r="D12" s="30" t="n">
        <v>0.144</v>
      </c>
      <c r="E12" s="48" t="n">
        <f aca="false">$B$5*D12</f>
        <v>3600</v>
      </c>
      <c r="F12" s="49"/>
      <c r="G12" s="48" t="n">
        <f aca="false">IFERROR(F12/INDEX(Legenda!$B$24:$B$29,MATCH(C12,Legenda!$A$24:$A$29,0)),0)</f>
        <v>0</v>
      </c>
      <c r="H12" s="50" t="n">
        <f aca="false">IF(G12&gt;0,FLOOR(E12/G12,1),0)</f>
        <v>0</v>
      </c>
      <c r="I12" s="51" t="n">
        <f aca="false">H12*G12</f>
        <v>0</v>
      </c>
      <c r="J12" s="27" t="n">
        <f aca="false">IF($B$5&gt;0,I12/$B$5,0)</f>
        <v>0</v>
      </c>
    </row>
    <row r="13" customFormat="false" ht="16.5" hidden="false" customHeight="true" outlineLevel="0" collapsed="false">
      <c r="A13" s="31" t="s">
        <v>53</v>
      </c>
      <c r="B13" s="32" t="s">
        <v>54</v>
      </c>
      <c r="C13" s="52" t="s">
        <v>30</v>
      </c>
      <c r="D13" s="36" t="n">
        <v>0.0839</v>
      </c>
      <c r="E13" s="53" t="n">
        <f aca="false">$B$5*D13</f>
        <v>2097.5</v>
      </c>
      <c r="F13" s="49"/>
      <c r="G13" s="53" t="n">
        <f aca="false">IFERROR(F13/INDEX(Legenda!$B$24:$B$29,MATCH(C13,Legenda!$A$24:$A$29,0)),0)</f>
        <v>0</v>
      </c>
      <c r="H13" s="54" t="n">
        <f aca="false">IF(G13&gt;0,FLOOR(E13/G13,1),0)</f>
        <v>0</v>
      </c>
      <c r="I13" s="55" t="n">
        <f aca="false">H13*G13</f>
        <v>0</v>
      </c>
      <c r="J13" s="33" t="n">
        <f aca="false">IF($B$5&gt;0,I13/$B$5,0)</f>
        <v>0</v>
      </c>
    </row>
    <row r="14" customFormat="false" ht="16.5" hidden="false" customHeight="true" outlineLevel="0" collapsed="false">
      <c r="A14" s="25" t="s">
        <v>55</v>
      </c>
      <c r="B14" s="26" t="s">
        <v>56</v>
      </c>
      <c r="C14" s="47" t="s">
        <v>29</v>
      </c>
      <c r="D14" s="30" t="n">
        <v>0.0836</v>
      </c>
      <c r="E14" s="48" t="n">
        <f aca="false">$B$5*D14</f>
        <v>2090</v>
      </c>
      <c r="F14" s="49"/>
      <c r="G14" s="48" t="n">
        <f aca="false">IFERROR(F14/INDEX(Legenda!$B$24:$B$29,MATCH(C14,Legenda!$A$24:$A$29,0)),0)</f>
        <v>0</v>
      </c>
      <c r="H14" s="50" t="n">
        <f aca="false">IF(G14&gt;0,FLOOR(E14/G14,1),0)</f>
        <v>0</v>
      </c>
      <c r="I14" s="51" t="n">
        <f aca="false">H14*G14</f>
        <v>0</v>
      </c>
      <c r="J14" s="27" t="n">
        <f aca="false">IF($B$5&gt;0,I14/$B$5,0)</f>
        <v>0</v>
      </c>
    </row>
    <row r="15" customFormat="false" ht="16.5" hidden="false" customHeight="true" outlineLevel="0" collapsed="false">
      <c r="A15" s="31" t="s">
        <v>59</v>
      </c>
      <c r="B15" s="32" t="s">
        <v>60</v>
      </c>
      <c r="C15" s="52" t="s">
        <v>30</v>
      </c>
      <c r="D15" s="36" t="n">
        <v>0.0795</v>
      </c>
      <c r="E15" s="53" t="n">
        <f aca="false">$B$5*D15</f>
        <v>1987.5</v>
      </c>
      <c r="F15" s="49"/>
      <c r="G15" s="53" t="n">
        <f aca="false">IFERROR(F15/INDEX(Legenda!$B$24:$B$29,MATCH(C15,Legenda!$A$24:$A$29,0)),0)</f>
        <v>0</v>
      </c>
      <c r="H15" s="54" t="n">
        <f aca="false">IF(G15&gt;0,FLOOR(E15/G15,1),0)</f>
        <v>0</v>
      </c>
      <c r="I15" s="55" t="n">
        <f aca="false">H15*G15</f>
        <v>0</v>
      </c>
      <c r="J15" s="33" t="n">
        <f aca="false">IF($B$5&gt;0,I15/$B$5,0)</f>
        <v>0</v>
      </c>
    </row>
    <row r="16" customFormat="false" ht="16.5" hidden="false" customHeight="true" outlineLevel="0" collapsed="false">
      <c r="A16" s="25" t="s">
        <v>61</v>
      </c>
      <c r="B16" s="26" t="s">
        <v>62</v>
      </c>
      <c r="C16" s="47" t="s">
        <v>30</v>
      </c>
      <c r="D16" s="30" t="n">
        <v>0.0764</v>
      </c>
      <c r="E16" s="48" t="n">
        <f aca="false">$B$5*D16</f>
        <v>1910</v>
      </c>
      <c r="F16" s="49"/>
      <c r="G16" s="48" t="n">
        <f aca="false">IFERROR(F16/INDEX(Legenda!$B$24:$B$29,MATCH(C16,Legenda!$A$24:$A$29,0)),0)</f>
        <v>0</v>
      </c>
      <c r="H16" s="50" t="n">
        <f aca="false">IF(G16&gt;0,FLOOR(E16/G16,1),0)</f>
        <v>0</v>
      </c>
      <c r="I16" s="51" t="n">
        <f aca="false">H16*G16</f>
        <v>0</v>
      </c>
      <c r="J16" s="27" t="n">
        <f aca="false">IF($B$5&gt;0,I16/$B$5,0)</f>
        <v>0</v>
      </c>
    </row>
    <row r="17" customFormat="false" ht="16.5" hidden="false" customHeight="true" outlineLevel="0" collapsed="false">
      <c r="A17" s="31" t="s">
        <v>91</v>
      </c>
      <c r="B17" s="62" t="s">
        <v>92</v>
      </c>
      <c r="C17" s="52" t="s">
        <v>29</v>
      </c>
      <c r="D17" s="36" t="n">
        <v>0.0727</v>
      </c>
      <c r="E17" s="53" t="n">
        <f aca="false">$B$5*D17</f>
        <v>1817.5</v>
      </c>
      <c r="F17" s="49"/>
      <c r="G17" s="53" t="n">
        <f aca="false">IFERROR(F17/INDEX(Legenda!$B$24:$B$29,MATCH(C17,Legenda!$A$24:$A$29,0)),0)</f>
        <v>0</v>
      </c>
      <c r="H17" s="54" t="n">
        <f aca="false">IF(G17&gt;0,FLOOR(E17/G17,1),0)</f>
        <v>0</v>
      </c>
      <c r="I17" s="55" t="n">
        <f aca="false">H17*G17</f>
        <v>0</v>
      </c>
      <c r="J17" s="33" t="n">
        <f aca="false">IF($B$5&gt;0,I17/$B$5,0)</f>
        <v>0</v>
      </c>
    </row>
    <row r="18" customFormat="false" ht="16.5" hidden="false" customHeight="true" outlineLevel="0" collapsed="false">
      <c r="A18" s="25" t="s">
        <v>67</v>
      </c>
      <c r="B18" s="26" t="s">
        <v>68</v>
      </c>
      <c r="C18" s="47" t="s">
        <v>34</v>
      </c>
      <c r="D18" s="30" t="n">
        <v>0.0705</v>
      </c>
      <c r="E18" s="48" t="n">
        <f aca="false">$B$5*D18</f>
        <v>1762.5</v>
      </c>
      <c r="F18" s="49"/>
      <c r="G18" s="48" t="n">
        <f aca="false">IFERROR(F18/INDEX(Legenda!$B$24:$B$29,MATCH(C18,Legenda!$A$24:$A$29,0)),0)</f>
        <v>0</v>
      </c>
      <c r="H18" s="50" t="n">
        <f aca="false">IF(G18&gt;0,FLOOR(E18/G18,1),0)</f>
        <v>0</v>
      </c>
      <c r="I18" s="51" t="n">
        <f aca="false">H18*G18</f>
        <v>0</v>
      </c>
      <c r="J18" s="27" t="n">
        <f aca="false">IF($B$5&gt;0,I18/$B$5,0)</f>
        <v>0</v>
      </c>
    </row>
    <row r="19" customFormat="false" ht="16.5" hidden="false" customHeight="true" outlineLevel="0" collapsed="false">
      <c r="A19" s="31" t="s">
        <v>69</v>
      </c>
      <c r="B19" s="32" t="s">
        <v>70</v>
      </c>
      <c r="C19" s="52" t="s">
        <v>29</v>
      </c>
      <c r="D19" s="36" t="n">
        <v>0.0471</v>
      </c>
      <c r="E19" s="53" t="n">
        <f aca="false">$B$5*D19</f>
        <v>1177.5</v>
      </c>
      <c r="F19" s="49"/>
      <c r="G19" s="53" t="n">
        <f aca="false">IFERROR(F19/INDEX(Legenda!$B$24:$B$29,MATCH(C19,Legenda!$A$24:$A$29,0)),0)</f>
        <v>0</v>
      </c>
      <c r="H19" s="54" t="n">
        <f aca="false">IF(G19&gt;0,FLOOR(E19/G19,1),0)</f>
        <v>0</v>
      </c>
      <c r="I19" s="55" t="n">
        <f aca="false">H19*G19</f>
        <v>0</v>
      </c>
      <c r="J19" s="33" t="n">
        <f aca="false">IF($B$5&gt;0,I19/$B$5,0)</f>
        <v>0</v>
      </c>
    </row>
    <row r="20" customFormat="false" ht="15" hidden="false" customHeight="false" outlineLevel="0" collapsed="false">
      <c r="A20" s="39" t="s">
        <v>71</v>
      </c>
      <c r="B20" s="40"/>
      <c r="C20" s="40"/>
      <c r="D20" s="41" t="n">
        <f aca="false">SUM(D10:D19)</f>
        <v>1</v>
      </c>
      <c r="E20" s="56" t="n">
        <f aca="false">SUM(E10:E19)</f>
        <v>25000</v>
      </c>
      <c r="F20" s="40"/>
      <c r="G20" s="40"/>
      <c r="H20" s="40"/>
      <c r="I20" s="56" t="n">
        <f aca="false">SUM(I10:I19)</f>
        <v>0</v>
      </c>
      <c r="J20" s="41" t="n">
        <f aca="false">IF($B$5&gt;0,I20/$B$5,0)</f>
        <v>0</v>
      </c>
    </row>
    <row r="22" customFormat="false" ht="19.5" hidden="false" customHeight="true" outlineLevel="0" collapsed="false">
      <c r="A22" s="4" t="s">
        <v>93</v>
      </c>
      <c r="B22" s="5"/>
      <c r="C22" s="5"/>
      <c r="D22" s="5"/>
      <c r="E22" s="5"/>
      <c r="F22" s="5"/>
      <c r="G22" s="5"/>
      <c r="H22" s="5"/>
      <c r="I22" s="5"/>
      <c r="J22" s="5"/>
    </row>
    <row r="23" customFormat="false" ht="25.5" hidden="false" customHeight="true" outlineLevel="0" collapsed="false">
      <c r="A23" s="59" t="s">
        <v>104</v>
      </c>
      <c r="B23" s="59"/>
      <c r="C23" s="59"/>
      <c r="D23" s="59"/>
      <c r="E23" s="59"/>
      <c r="F23" s="59"/>
      <c r="G23" s="59"/>
      <c r="H23" s="59"/>
      <c r="I23" s="59"/>
      <c r="J23" s="59"/>
    </row>
    <row r="24" customFormat="false" ht="25.5" hidden="false" customHeight="true" outlineLevel="0" collapsed="false">
      <c r="A24" s="59" t="s">
        <v>94</v>
      </c>
      <c r="B24" s="59"/>
      <c r="C24" s="59"/>
      <c r="D24" s="59"/>
      <c r="E24" s="59"/>
      <c r="F24" s="59"/>
      <c r="G24" s="59"/>
      <c r="H24" s="59"/>
      <c r="I24" s="59"/>
      <c r="J24" s="59"/>
    </row>
    <row r="25" customFormat="false" ht="25.5" hidden="false" customHeight="true" outlineLevel="0" collapsed="false">
      <c r="A25" s="59" t="s">
        <v>95</v>
      </c>
      <c r="B25" s="59"/>
      <c r="C25" s="59"/>
      <c r="D25" s="59"/>
      <c r="E25" s="59"/>
      <c r="F25" s="59"/>
      <c r="G25" s="59"/>
      <c r="H25" s="59"/>
      <c r="I25" s="59"/>
      <c r="J25" s="59"/>
    </row>
    <row r="27" customFormat="false" ht="15" hidden="false" customHeight="false" outlineLevel="0" collapsed="false">
      <c r="A27" s="57" t="s">
        <v>86</v>
      </c>
    </row>
  </sheetData>
  <mergeCells count="6">
    <mergeCell ref="A1:J1"/>
    <mergeCell ref="A2:J2"/>
    <mergeCell ref="A3:J3"/>
    <mergeCell ref="A23:J23"/>
    <mergeCell ref="A24:J24"/>
    <mergeCell ref="A25:J25"/>
  </mergeCells>
  <dataValidations count="1">
    <dataValidation allowBlank="false" error="Scegli una delle valute per cui e' indicato un cambio nel foglio Legenda." errorStyle="stop" errorTitle="Valuta non prevista" operator="between" showDropDown="false" showErrorMessage="false" showInputMessage="false" sqref="C10:C19" type="list">
      <formula1>"EUR,USD,HKD,JPY,GBP,SEK"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&amp;LMaster · Scalable Capital&amp;R&amp;P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5"/>
    <col collapsed="false" customWidth="true" hidden="false" outlineLevel="0" max="3" min="3" style="0" width="9"/>
    <col collapsed="false" customWidth="true" hidden="false" outlineLevel="0" max="4" min="4" style="0" width="11"/>
    <col collapsed="false" customWidth="true" hidden="false" outlineLevel="0" max="5" min="5" style="0" width="14"/>
    <col collapsed="false" customWidth="true" hidden="false" outlineLevel="0" max="7" min="6" style="0" width="13"/>
    <col collapsed="false" customWidth="true" hidden="false" outlineLevel="0" max="8" min="8" style="0" width="12"/>
    <col collapsed="false" customWidth="true" hidden="false" outlineLevel="0" max="9" min="9" style="0" width="14"/>
    <col collapsed="false" customWidth="true" hidden="false" outlineLevel="0" max="10" min="10" style="0" width="11"/>
  </cols>
  <sheetData>
    <row r="1" customFormat="false" ht="30" hidden="false" customHeight="true" outlineLevel="0" collapsed="false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</row>
    <row r="5" customFormat="false" ht="16.5" hidden="false" customHeight="true" outlineLevel="0" collapsed="false">
      <c r="A5" s="42" t="s">
        <v>73</v>
      </c>
      <c r="B5" s="43" t="n">
        <v>25000</v>
      </c>
      <c r="C5" s="44" t="s">
        <v>74</v>
      </c>
    </row>
    <row r="6" customFormat="false" ht="16.5" hidden="false" customHeight="true" outlineLevel="0" collapsed="false">
      <c r="A6" s="42" t="s">
        <v>75</v>
      </c>
      <c r="B6" s="45" t="n">
        <f aca="false">$B$5-I21</f>
        <v>25000</v>
      </c>
      <c r="C6" s="44" t="s">
        <v>76</v>
      </c>
    </row>
    <row r="7" customFormat="false" ht="16.5" hidden="false" customHeight="true" outlineLevel="0" collapsed="false">
      <c r="A7" s="42" t="s">
        <v>77</v>
      </c>
      <c r="B7" s="46" t="n">
        <f aca="false">COUNTIFS(H10:H20,0,G10:G20,"&gt;0")</f>
        <v>0</v>
      </c>
      <c r="C7" s="44" t="s">
        <v>78</v>
      </c>
    </row>
    <row r="9" customFormat="false" ht="24" hidden="false" customHeight="true" outlineLevel="0" collapsed="false">
      <c r="A9" s="23" t="s">
        <v>40</v>
      </c>
      <c r="B9" s="23" t="s">
        <v>41</v>
      </c>
      <c r="C9" s="24" t="s">
        <v>27</v>
      </c>
      <c r="D9" s="24" t="s">
        <v>79</v>
      </c>
      <c r="E9" s="24" t="s">
        <v>80</v>
      </c>
      <c r="F9" s="24" t="s">
        <v>81</v>
      </c>
      <c r="G9" s="24" t="s">
        <v>82</v>
      </c>
      <c r="H9" s="24" t="s">
        <v>83</v>
      </c>
      <c r="I9" s="24" t="s">
        <v>84</v>
      </c>
      <c r="J9" s="24" t="s">
        <v>85</v>
      </c>
    </row>
    <row r="10" customFormat="false" ht="16.5" hidden="false" customHeight="true" outlineLevel="0" collapsed="false">
      <c r="A10" s="25" t="s">
        <v>89</v>
      </c>
      <c r="B10" s="58" t="s">
        <v>90</v>
      </c>
      <c r="C10" s="47" t="s">
        <v>29</v>
      </c>
      <c r="D10" s="30" t="n">
        <v>0.1624</v>
      </c>
      <c r="E10" s="48" t="n">
        <f aca="false">$B$5*D10</f>
        <v>4060</v>
      </c>
      <c r="F10" s="49"/>
      <c r="G10" s="48" t="n">
        <f aca="false">IFERROR(F10/INDEX(Legenda!$B$24:$B$29,MATCH(C10,Legenda!$A$24:$A$29,0)),0)</f>
        <v>0</v>
      </c>
      <c r="H10" s="50" t="n">
        <f aca="false">IF(G10&gt;0,FLOOR(E10/G10,1),0)</f>
        <v>0</v>
      </c>
      <c r="I10" s="51" t="n">
        <f aca="false">H10*G10</f>
        <v>0</v>
      </c>
      <c r="J10" s="27" t="n">
        <f aca="false">IF($B$5&gt;0,I10/$B$5,0)</f>
        <v>0</v>
      </c>
    </row>
    <row r="11" customFormat="false" ht="16.5" hidden="false" customHeight="true" outlineLevel="0" collapsed="false">
      <c r="A11" s="31" t="s">
        <v>47</v>
      </c>
      <c r="B11" s="32" t="s">
        <v>48</v>
      </c>
      <c r="C11" s="52" t="s">
        <v>29</v>
      </c>
      <c r="D11" s="36" t="n">
        <v>0.144</v>
      </c>
      <c r="E11" s="53" t="n">
        <f aca="false">$B$5*D11</f>
        <v>3600</v>
      </c>
      <c r="F11" s="49"/>
      <c r="G11" s="53" t="n">
        <f aca="false">IFERROR(F11/INDEX(Legenda!$B$24:$B$29,MATCH(C11,Legenda!$A$24:$A$29,0)),0)</f>
        <v>0</v>
      </c>
      <c r="H11" s="54" t="n">
        <f aca="false">IF(G11&gt;0,FLOOR(E11/G11,1),0)</f>
        <v>0</v>
      </c>
      <c r="I11" s="55" t="n">
        <f aca="false">H11*G11</f>
        <v>0</v>
      </c>
      <c r="J11" s="33" t="n">
        <f aca="false">IF($B$5&gt;0,I11/$B$5,0)</f>
        <v>0</v>
      </c>
    </row>
    <row r="12" customFormat="false" ht="16.5" hidden="false" customHeight="true" outlineLevel="0" collapsed="false">
      <c r="A12" s="25" t="s">
        <v>49</v>
      </c>
      <c r="B12" s="26" t="s">
        <v>50</v>
      </c>
      <c r="C12" s="47" t="s">
        <v>30</v>
      </c>
      <c r="D12" s="30" t="n">
        <v>0.0992</v>
      </c>
      <c r="E12" s="48" t="n">
        <f aca="false">$B$5*D12</f>
        <v>2480</v>
      </c>
      <c r="F12" s="49"/>
      <c r="G12" s="48" t="n">
        <f aca="false">IFERROR(F12/INDEX(Legenda!$B$24:$B$29,MATCH(C12,Legenda!$A$24:$A$29,0)),0)</f>
        <v>0</v>
      </c>
      <c r="H12" s="50" t="n">
        <f aca="false">IF(G12&gt;0,FLOOR(E12/G12,1),0)</f>
        <v>0</v>
      </c>
      <c r="I12" s="51" t="n">
        <f aca="false">H12*G12</f>
        <v>0</v>
      </c>
      <c r="J12" s="27" t="n">
        <f aca="false">IF($B$5&gt;0,I12/$B$5,0)</f>
        <v>0</v>
      </c>
    </row>
    <row r="13" customFormat="false" ht="16.5" hidden="false" customHeight="true" outlineLevel="0" collapsed="false">
      <c r="A13" s="31" t="s">
        <v>53</v>
      </c>
      <c r="B13" s="32" t="s">
        <v>54</v>
      </c>
      <c r="C13" s="52" t="s">
        <v>30</v>
      </c>
      <c r="D13" s="36" t="n">
        <v>0.0839</v>
      </c>
      <c r="E13" s="53" t="n">
        <f aca="false">$B$5*D13</f>
        <v>2097.5</v>
      </c>
      <c r="F13" s="49"/>
      <c r="G13" s="53" t="n">
        <f aca="false">IFERROR(F13/INDEX(Legenda!$B$24:$B$29,MATCH(C13,Legenda!$A$24:$A$29,0)),0)</f>
        <v>0</v>
      </c>
      <c r="H13" s="54" t="n">
        <f aca="false">IF(G13&gt;0,FLOOR(E13/G13,1),0)</f>
        <v>0</v>
      </c>
      <c r="I13" s="55" t="n">
        <f aca="false">H13*G13</f>
        <v>0</v>
      </c>
      <c r="J13" s="33" t="n">
        <f aca="false">IF($B$5&gt;0,I13/$B$5,0)</f>
        <v>0</v>
      </c>
    </row>
    <row r="14" customFormat="false" ht="16.5" hidden="false" customHeight="true" outlineLevel="0" collapsed="false">
      <c r="A14" s="25" t="s">
        <v>55</v>
      </c>
      <c r="B14" s="26" t="s">
        <v>56</v>
      </c>
      <c r="C14" s="47" t="s">
        <v>29</v>
      </c>
      <c r="D14" s="30" t="n">
        <v>0.0836</v>
      </c>
      <c r="E14" s="48" t="n">
        <f aca="false">$B$5*D14</f>
        <v>2090</v>
      </c>
      <c r="F14" s="49"/>
      <c r="G14" s="48" t="n">
        <f aca="false">IFERROR(F14/INDEX(Legenda!$B$24:$B$29,MATCH(C14,Legenda!$A$24:$A$29,0)),0)</f>
        <v>0</v>
      </c>
      <c r="H14" s="50" t="n">
        <f aca="false">IF(G14&gt;0,FLOOR(E14/G14,1),0)</f>
        <v>0</v>
      </c>
      <c r="I14" s="51" t="n">
        <f aca="false">H14*G14</f>
        <v>0</v>
      </c>
      <c r="J14" s="27" t="n">
        <f aca="false">IF($B$5&gt;0,I14/$B$5,0)</f>
        <v>0</v>
      </c>
    </row>
    <row r="15" customFormat="false" ht="16.5" hidden="false" customHeight="true" outlineLevel="0" collapsed="false">
      <c r="A15" s="31" t="s">
        <v>57</v>
      </c>
      <c r="B15" s="32" t="s">
        <v>58</v>
      </c>
      <c r="C15" s="52" t="s">
        <v>30</v>
      </c>
      <c r="D15" s="36" t="n">
        <v>0.0807</v>
      </c>
      <c r="E15" s="53" t="n">
        <f aca="false">$B$5*D15</f>
        <v>2017.5</v>
      </c>
      <c r="F15" s="49"/>
      <c r="G15" s="53" t="n">
        <f aca="false">IFERROR(F15/INDEX(Legenda!$B$24:$B$29,MATCH(C15,Legenda!$A$24:$A$29,0)),0)</f>
        <v>0</v>
      </c>
      <c r="H15" s="54" t="n">
        <f aca="false">IF(G15&gt;0,FLOOR(E15/G15,1),0)</f>
        <v>0</v>
      </c>
      <c r="I15" s="55" t="n">
        <f aca="false">H15*G15</f>
        <v>0</v>
      </c>
      <c r="J15" s="33" t="n">
        <f aca="false">IF($B$5&gt;0,I15/$B$5,0)</f>
        <v>0</v>
      </c>
    </row>
    <row r="16" customFormat="false" ht="16.5" hidden="false" customHeight="true" outlineLevel="0" collapsed="false">
      <c r="A16" s="25" t="s">
        <v>59</v>
      </c>
      <c r="B16" s="26" t="s">
        <v>60</v>
      </c>
      <c r="C16" s="47" t="s">
        <v>30</v>
      </c>
      <c r="D16" s="30" t="n">
        <v>0.0795</v>
      </c>
      <c r="E16" s="48" t="n">
        <f aca="false">$B$5*D16</f>
        <v>1987.5</v>
      </c>
      <c r="F16" s="49"/>
      <c r="G16" s="48" t="n">
        <f aca="false">IFERROR(F16/INDEX(Legenda!$B$24:$B$29,MATCH(C16,Legenda!$A$24:$A$29,0)),0)</f>
        <v>0</v>
      </c>
      <c r="H16" s="50" t="n">
        <f aca="false">IF(G16&gt;0,FLOOR(E16/G16,1),0)</f>
        <v>0</v>
      </c>
      <c r="I16" s="51" t="n">
        <f aca="false">H16*G16</f>
        <v>0</v>
      </c>
      <c r="J16" s="27" t="n">
        <f aca="false">IF($B$5&gt;0,I16/$B$5,0)</f>
        <v>0</v>
      </c>
    </row>
    <row r="17" customFormat="false" ht="16.5" hidden="false" customHeight="true" outlineLevel="0" collapsed="false">
      <c r="A17" s="31" t="s">
        <v>61</v>
      </c>
      <c r="B17" s="32" t="s">
        <v>62</v>
      </c>
      <c r="C17" s="52" t="s">
        <v>30</v>
      </c>
      <c r="D17" s="36" t="n">
        <v>0.0764</v>
      </c>
      <c r="E17" s="53" t="n">
        <f aca="false">$B$5*D17</f>
        <v>1910</v>
      </c>
      <c r="F17" s="49"/>
      <c r="G17" s="53" t="n">
        <f aca="false">IFERROR(F17/INDEX(Legenda!$B$24:$B$29,MATCH(C17,Legenda!$A$24:$A$29,0)),0)</f>
        <v>0</v>
      </c>
      <c r="H17" s="54" t="n">
        <f aca="false">IF(G17&gt;0,FLOOR(E17/G17,1),0)</f>
        <v>0</v>
      </c>
      <c r="I17" s="55" t="n">
        <f aca="false">H17*G17</f>
        <v>0</v>
      </c>
      <c r="J17" s="33" t="n">
        <f aca="false">IF($B$5&gt;0,I17/$B$5,0)</f>
        <v>0</v>
      </c>
    </row>
    <row r="18" customFormat="false" ht="16.5" hidden="false" customHeight="true" outlineLevel="0" collapsed="false">
      <c r="A18" s="25" t="s">
        <v>91</v>
      </c>
      <c r="B18" s="58" t="s">
        <v>92</v>
      </c>
      <c r="C18" s="47" t="s">
        <v>29</v>
      </c>
      <c r="D18" s="30" t="n">
        <v>0.0727</v>
      </c>
      <c r="E18" s="48" t="n">
        <f aca="false">$B$5*D18</f>
        <v>1817.5</v>
      </c>
      <c r="F18" s="49"/>
      <c r="G18" s="48" t="n">
        <f aca="false">IFERROR(F18/INDEX(Legenda!$B$24:$B$29,MATCH(C18,Legenda!$A$24:$A$29,0)),0)</f>
        <v>0</v>
      </c>
      <c r="H18" s="50" t="n">
        <f aca="false">IF(G18&gt;0,FLOOR(E18/G18,1),0)</f>
        <v>0</v>
      </c>
      <c r="I18" s="51" t="n">
        <f aca="false">H18*G18</f>
        <v>0</v>
      </c>
      <c r="J18" s="27" t="n">
        <f aca="false">IF($B$5&gt;0,I18/$B$5,0)</f>
        <v>0</v>
      </c>
    </row>
    <row r="19" customFormat="false" ht="16.5" hidden="false" customHeight="true" outlineLevel="0" collapsed="false">
      <c r="A19" s="31" t="s">
        <v>67</v>
      </c>
      <c r="B19" s="32" t="s">
        <v>68</v>
      </c>
      <c r="C19" s="52" t="s">
        <v>34</v>
      </c>
      <c r="D19" s="36" t="n">
        <v>0.0705</v>
      </c>
      <c r="E19" s="53" t="n">
        <f aca="false">$B$5*D19</f>
        <v>1762.5</v>
      </c>
      <c r="F19" s="49"/>
      <c r="G19" s="53" t="n">
        <f aca="false">IFERROR(F19/INDEX(Legenda!$B$24:$B$29,MATCH(C19,Legenda!$A$24:$A$29,0)),0)</f>
        <v>0</v>
      </c>
      <c r="H19" s="54" t="n">
        <f aca="false">IF(G19&gt;0,FLOOR(E19/G19,1),0)</f>
        <v>0</v>
      </c>
      <c r="I19" s="55" t="n">
        <f aca="false">H19*G19</f>
        <v>0</v>
      </c>
      <c r="J19" s="33" t="n">
        <f aca="false">IF($B$5&gt;0,I19/$B$5,0)</f>
        <v>0</v>
      </c>
    </row>
    <row r="20" customFormat="false" ht="16.5" hidden="false" customHeight="true" outlineLevel="0" collapsed="false">
      <c r="A20" s="25" t="s">
        <v>69</v>
      </c>
      <c r="B20" s="26" t="s">
        <v>70</v>
      </c>
      <c r="C20" s="47" t="s">
        <v>29</v>
      </c>
      <c r="D20" s="30" t="n">
        <v>0.0471</v>
      </c>
      <c r="E20" s="48" t="n">
        <f aca="false">$B$5*D20</f>
        <v>1177.5</v>
      </c>
      <c r="F20" s="49"/>
      <c r="G20" s="48" t="n">
        <f aca="false">IFERROR(F20/INDEX(Legenda!$B$24:$B$29,MATCH(C20,Legenda!$A$24:$A$29,0)),0)</f>
        <v>0</v>
      </c>
      <c r="H20" s="50" t="n">
        <f aca="false">IF(G20&gt;0,FLOOR(E20/G20,1),0)</f>
        <v>0</v>
      </c>
      <c r="I20" s="51" t="n">
        <f aca="false">H20*G20</f>
        <v>0</v>
      </c>
      <c r="J20" s="27" t="n">
        <f aca="false">IF($B$5&gt;0,I20/$B$5,0)</f>
        <v>0</v>
      </c>
    </row>
    <row r="21" customFormat="false" ht="15" hidden="false" customHeight="false" outlineLevel="0" collapsed="false">
      <c r="A21" s="39" t="s">
        <v>71</v>
      </c>
      <c r="B21" s="40"/>
      <c r="C21" s="40"/>
      <c r="D21" s="41" t="n">
        <f aca="false">SUM(D10:D20)</f>
        <v>1</v>
      </c>
      <c r="E21" s="56" t="n">
        <f aca="false">SUM(E10:E20)</f>
        <v>25000</v>
      </c>
      <c r="F21" s="40"/>
      <c r="G21" s="40"/>
      <c r="H21" s="40"/>
      <c r="I21" s="56" t="n">
        <f aca="false">SUM(I10:I20)</f>
        <v>0</v>
      </c>
      <c r="J21" s="41" t="n">
        <f aca="false">IF($B$5&gt;0,I21/$B$5,0)</f>
        <v>0</v>
      </c>
    </row>
    <row r="23" customFormat="false" ht="19.5" hidden="false" customHeight="true" outlineLevel="0" collapsed="false">
      <c r="A23" s="4" t="s">
        <v>93</v>
      </c>
      <c r="B23" s="5"/>
      <c r="C23" s="5"/>
      <c r="D23" s="5"/>
      <c r="E23" s="5"/>
      <c r="F23" s="5"/>
      <c r="G23" s="5"/>
      <c r="H23" s="5"/>
      <c r="I23" s="5"/>
      <c r="J23" s="5"/>
    </row>
    <row r="24" customFormat="false" ht="25.5" hidden="false" customHeight="true" outlineLevel="0" collapsed="false">
      <c r="A24" s="59" t="s">
        <v>94</v>
      </c>
      <c r="B24" s="59"/>
      <c r="C24" s="59"/>
      <c r="D24" s="59"/>
      <c r="E24" s="59"/>
      <c r="F24" s="59"/>
      <c r="G24" s="59"/>
      <c r="H24" s="59"/>
      <c r="I24" s="59"/>
      <c r="J24" s="59"/>
    </row>
    <row r="25" customFormat="false" ht="25.5" hidden="false" customHeight="true" outlineLevel="0" collapsed="false">
      <c r="A25" s="59" t="s">
        <v>95</v>
      </c>
      <c r="B25" s="59"/>
      <c r="C25" s="59"/>
      <c r="D25" s="59"/>
      <c r="E25" s="59"/>
      <c r="F25" s="59"/>
      <c r="G25" s="59"/>
      <c r="H25" s="59"/>
      <c r="I25" s="59"/>
      <c r="J25" s="59"/>
    </row>
    <row r="27" customFormat="false" ht="15" hidden="false" customHeight="false" outlineLevel="0" collapsed="false">
      <c r="A27" s="57" t="s">
        <v>86</v>
      </c>
    </row>
  </sheetData>
  <mergeCells count="5">
    <mergeCell ref="A1:J1"/>
    <mergeCell ref="A2:J2"/>
    <mergeCell ref="A3:J3"/>
    <mergeCell ref="A24:J24"/>
    <mergeCell ref="A25:J25"/>
  </mergeCells>
  <dataValidations count="1">
    <dataValidation allowBlank="false" error="Scegli una delle valute per cui e' indicato un cambio nel foglio Legenda." errorStyle="stop" errorTitle="Valuta non prevista" operator="between" showDropDown="false" showErrorMessage="false" showInputMessage="false" sqref="C10:C20" type="list">
      <formula1>"EUR,USD,HKD,JPY,GBP,SEK"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&amp;LMaster · Directa&amp;R&amp;P /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2026-08-31T08:02:17Z</dcterms:created>
  <dc:creator>openpyxl</dc:creator>
  <dc:description/>
  <dc:language>en-US</dc:language>
  <cp:lastModifiedBy/>
  <dcterms:modified xsi:type="dcterms:W3CDTF">2026-08-31T08:02:17Z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