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media/image1.png" ContentType="image/png"/>
  <Override PartName="/xl/drawings/drawing8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Degiro" sheetId="3" state="visible" r:id="rId5"/>
    <sheet name="Interactive Brokers" sheetId="4" state="visible" r:id="rId6"/>
    <sheet name="Fineco" sheetId="5" state="visible" r:id="rId7"/>
    <sheet name="Trade Republic" sheetId="6" state="visible" r:id="rId8"/>
    <sheet name="Scalable Capital" sheetId="7" state="visible" r:id="rId9"/>
    <sheet name="Directa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<sst xmlns="http://schemas.openxmlformats.org/spreadsheetml/2006/main" count="239" uniqueCount="74">
  <si>
    <t xml:space="preserve">Ribilanciamento Essential</t>
  </si>
  <si>
    <t xml:space="preserve">Domenica 5 luglio 2026 · valido fino al 2 agosto 2026</t>
  </si>
  <si>
    <t xml:space="preserve">COME SI USA</t>
  </si>
  <si>
    <t xml:space="preserve">1.</t>
  </si>
  <si>
    <t xml:space="preserve">Apri il foglio del tuo broker: ce n'è uno per ciascuno.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</si>
  <si>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</si>
  <si>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</si>
  <si>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</si>
  <si>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</si>
  <si>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</si>
  <si>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</si>
  <si>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</si>
  <si>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</si>
  <si>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</si>
  <si>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</si>
  <si>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</si>
  <si>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</si>
  <si>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</si>
  <si>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</si>
  <si>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</si>
  <si>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</si>
  <si>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</si>
  <si>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</si>
  <si>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</si>
  <si>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</si>
  <si>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</si>
  <si>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05/07/2026.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</si>
  <si>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</si>
  <si>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Essential · composizione di riferimento</t>
  </si>
  <si>
    <t xml:space="preserve">Come si è mossa la strategia dal ribilanciamento del 07/06/2026 a quello del 05/07/2026</t>
  </si>
  <si>
    <t xml:space="preserve">Asset</t>
  </si>
  <si>
    <t xml:space="preserve">ISIN</t>
  </si>
  <si>
    <t xml:space="preserve">Alloc. 07/06</t>
  </si>
  <si>
    <t xml:space="preserve">Rendimento</t>
  </si>
  <si>
    <t xml:space="preserve">Fluttuazione</t>
  </si>
  <si>
    <t xml:space="preserve">Operazione</t>
  </si>
  <si>
    <t xml:space="preserve">Alloc. 05/07</t>
  </si>
  <si>
    <t xml:space="preserve">Vanguard FTSE North America</t>
  </si>
  <si>
    <t xml:space="preserve">IE00BK5BQW10</t>
  </si>
  <si>
    <t xml:space="preserve">iShares Core MSCI Japan IMI ETF</t>
  </si>
  <si>
    <t xml:space="preserve">IE00B4L5YX21</t>
  </si>
  <si>
    <t xml:space="preserve">iShares MSCI EM ex China</t>
  </si>
  <si>
    <t xml:space="preserve">IE00BMG6Z448</t>
  </si>
  <si>
    <t xml:space="preserve">iShares Core MSCI Europe ETF</t>
  </si>
  <si>
    <t xml:space="preserve">IE00B4K48X80</t>
  </si>
  <si>
    <t xml:space="preserve">iShares MSCI China</t>
  </si>
  <si>
    <t xml:space="preserve">IE00BJ5JPG56</t>
  </si>
  <si>
    <t xml:space="preserve">iShares Physical Gold ETC</t>
  </si>
  <si>
    <t xml:space="preserve">IE00B4ND3602</t>
  </si>
  <si>
    <t xml:space="preserve">TOTALE</t>
  </si>
  <si>
    <t xml:space="preserve">Ribilanciamento Essential · Degiro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</si>
  <si>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</si>
  <si>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</si>
  <si>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</si>
  <si>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</si>
  <si>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</si>
  <si>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</si>
  <si>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</si>
  <si>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</si>
  <si>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</si>
  <si>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</si>
  <si>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</si>
  <si>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</si>
  <si>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</si>
  <si>
    <t xml:space="preserve">Ribilanciamento Essential · Interactive Brokers</t>
  </si>
  <si>
    <t xml:space="preserve">Ribilanciamento Essential · Fineco</t>
  </si>
  <si>
    <t xml:space="preserve">Ribilanciamento Essential · Trade Republic</t>
  </si>
  <si>
    <t xml:space="preserve">Su questo broker sono ammesse le quote frazionate: l'arrotondamento è al decimillesimo.</t>
  </si>
  <si>
    <t xml:space="preserve">Ribilanciamento Essential · Scalable Capital</t>
  </si>
  <si>
    <t xml:space="preserve">iShares MSCI USA</t>
  </si>
  <si>
    <t xml:space="preserve">IE00B52SFT06</t>
  </si>
  <si>
    <t xml:space="preserve">NOTE PER QUESTO BROKER</t>
  </si>
  <si>
    <t xml:space="preserve">iShares MSCI USA — Sostituisce Vanguard FTSE North America, non negoziabile su questo broker. Copre gli Stati Uniti ma non il Canada.</t>
  </si>
  <si>
    <t xml:space="preserve">Ribilanciamento Essential · Directa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</si>
</sst>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141517"/>
      <name val="Arial"/>
      <family val="0"/>
      <charset val="1"/>
    </font>
    <font>
      <b val="true"/>
      <sz val="10"/>
      <color rgb="FF2A2C3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41517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sz val="9"/>
      <color rgb="FF2A2C3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41517"/>
        <bgColor rgb="FF000000"/>
      </patternFill>
    </fill>
    <fill>
      <patternFill patternType="solid">
        <fgColor rgb="FF2A2C30"/>
        <bgColor rgb="FF333300"/>
      </patternFill>
    </fill>
    <fill>
      <patternFill patternType="solid">
        <fgColor rgb="FFFFF2A8"/>
        <bgColor rgb="FFEDEEF0"/>
      </patternFill>
    </fill>
    <fill>
      <patternFill patternType="solid">
        <fgColor rgb="FFEDEEF0"/>
        <bgColor rgb="FFE8EAEE"/>
      </patternFill>
    </fill>
    <fill>
      <patternFill patternType="solid">
        <fgColor rgb="FFF7F8FA"/>
        <bgColor rgb="FFFFFFFF"/>
      </patternFill>
    </fill>
    <fill>
      <patternFill patternType="solid">
        <fgColor rgb="FFE8EAEE"/>
        <bgColor rgb="FFEDEEF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A2C30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2A2C3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DEEF0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EE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141517"/>
      <rgbColor rgb="FF333300"/>
      <rgbColor rgb="FFC62828"/>
      <rgbColor rgb="FF993366"/>
      <rgbColor rgb="FF333399"/>
      <rgbColor rgb="FF2A2C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0.2148</v>
      </c>
      <c r="D6" s="21" t="n">
        <v>0.0124</v>
      </c>
      <c r="E6" s="20" t="n">
        <v>0.2159</v>
      </c>
      <c r="F6" s="22" t="s">
        <v>19</v>
      </c>
      <c r="G6" s="23" t="n">
        <v>0.2159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0.1805</v>
      </c>
      <c r="D7" s="27" t="n">
        <v>0.0445</v>
      </c>
      <c r="E7" s="26" t="n">
        <v>0.1872</v>
      </c>
      <c r="F7" s="28" t="s">
        <v>19</v>
      </c>
      <c r="G7" s="29" t="n">
        <v>0.1872</v>
      </c>
    </row>
    <row r="8" customFormat="false" ht="16.5" hidden="false" customHeight="true" outlineLevel="0" collapsed="false">
      <c r="A8" s="18" t="s">
        <v>41</v>
      </c>
      <c r="B8" s="19" t="s">
        <v>42</v>
      </c>
      <c r="C8" s="20" t="n">
        <v>0.1828</v>
      </c>
      <c r="D8" s="21" t="n">
        <v>0.0206</v>
      </c>
      <c r="E8" s="20" t="n">
        <v>0.1853</v>
      </c>
      <c r="F8" s="22" t="s">
        <v>19</v>
      </c>
      <c r="G8" s="23" t="n">
        <v>0.1853</v>
      </c>
    </row>
    <row r="9" customFormat="false" ht="16.5" hidden="false" customHeight="true" outlineLevel="0" collapsed="false">
      <c r="A9" s="24" t="s">
        <v>43</v>
      </c>
      <c r="B9" s="25" t="s">
        <v>44</v>
      </c>
      <c r="C9" s="26" t="n">
        <v>0.177</v>
      </c>
      <c r="D9" s="27" t="n">
        <v>0.0471</v>
      </c>
      <c r="E9" s="26" t="n">
        <v>0.184</v>
      </c>
      <c r="F9" s="28" t="s">
        <v>19</v>
      </c>
      <c r="G9" s="29" t="n">
        <v>0.184</v>
      </c>
    </row>
    <row r="10" customFormat="false" ht="16.5" hidden="false" customHeight="true" outlineLevel="0" collapsed="false">
      <c r="A10" s="18" t="s">
        <v>45</v>
      </c>
      <c r="B10" s="19" t="s">
        <v>46</v>
      </c>
      <c r="C10" s="20" t="n">
        <v>0.1388</v>
      </c>
      <c r="D10" s="30" t="n">
        <v>-0.0581</v>
      </c>
      <c r="E10" s="20" t="n">
        <v>0.1298</v>
      </c>
      <c r="F10" s="22" t="s">
        <v>19</v>
      </c>
      <c r="G10" s="23" t="n">
        <v>0.1298</v>
      </c>
    </row>
    <row r="11" customFormat="false" ht="16.5" hidden="false" customHeight="true" outlineLevel="0" collapsed="false">
      <c r="A11" s="24" t="s">
        <v>47</v>
      </c>
      <c r="B11" s="25" t="s">
        <v>48</v>
      </c>
      <c r="C11" s="26" t="n">
        <v>0.1061</v>
      </c>
      <c r="D11" s="31" t="n">
        <v>-0.0713</v>
      </c>
      <c r="E11" s="26" t="n">
        <v>0.0978</v>
      </c>
      <c r="F11" s="28" t="s">
        <v>19</v>
      </c>
      <c r="G11" s="29" t="n">
        <v>0.0978</v>
      </c>
    </row>
    <row r="12" customFormat="false" ht="15" hidden="false" customHeight="false" outlineLevel="0" collapsed="false">
      <c r="A12" s="32" t="s">
        <v>49</v>
      </c>
      <c r="B12" s="33"/>
      <c r="C12" s="34" t="n">
        <f aca="false">SUM(C6:C11)</f>
        <v>1</v>
      </c>
      <c r="D12" s="33"/>
      <c r="E12" s="33"/>
      <c r="F12" s="33"/>
      <c r="G12" s="34" t="n">
        <f aca="false">SUM(G6:G11)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50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0.2159</v>
      </c>
      <c r="D10" s="40" t="n">
        <f aca="false">$B$5*C10</f>
        <v>1079.5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0.1872</v>
      </c>
      <c r="D11" s="44" t="n">
        <f aca="false">$B$5*C11</f>
        <v>936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0.1853</v>
      </c>
      <c r="D12" s="40" t="n">
        <f aca="false">$B$5*C12</f>
        <v>926.5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0.184</v>
      </c>
      <c r="D13" s="44" t="n">
        <f aca="false">$B$5*C13</f>
        <v>920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0.1298</v>
      </c>
      <c r="D14" s="40" t="n">
        <f aca="false">$B$5*C14</f>
        <v>649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0.0978</v>
      </c>
      <c r="D15" s="44" t="n">
        <f aca="false">$B$5*C15</f>
        <v>489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Degiro&amp;R&amp;P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64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0.2159</v>
      </c>
      <c r="D10" s="40" t="n">
        <f aca="false">$B$5*C10</f>
        <v>1079.5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0.1872</v>
      </c>
      <c r="D11" s="44" t="n">
        <f aca="false">$B$5*C11</f>
        <v>936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0.1853</v>
      </c>
      <c r="D12" s="40" t="n">
        <f aca="false">$B$5*C12</f>
        <v>926.5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0.184</v>
      </c>
      <c r="D13" s="44" t="n">
        <f aca="false">$B$5*C13</f>
        <v>920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0.1298</v>
      </c>
      <c r="D14" s="40" t="n">
        <f aca="false">$B$5*C14</f>
        <v>649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0.0978</v>
      </c>
      <c r="D15" s="44" t="n">
        <f aca="false">$B$5*C15</f>
        <v>489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Interactive Brokers&amp;R&amp;P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0.2159</v>
      </c>
      <c r="D10" s="40" t="n">
        <f aca="false">$B$5*C10</f>
        <v>1079.5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0.1872</v>
      </c>
      <c r="D11" s="44" t="n">
        <f aca="false">$B$5*C11</f>
        <v>936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0.1853</v>
      </c>
      <c r="D12" s="40" t="n">
        <f aca="false">$B$5*C12</f>
        <v>926.5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0.184</v>
      </c>
      <c r="D13" s="44" t="n">
        <f aca="false">$B$5*C13</f>
        <v>920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0.1298</v>
      </c>
      <c r="D14" s="40" t="n">
        <f aca="false">$B$5*C14</f>
        <v>649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0.0978</v>
      </c>
      <c r="D15" s="44" t="n">
        <f aca="false">$B$5*C15</f>
        <v>489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Fineco&amp;R&amp;P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66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0.2159</v>
      </c>
      <c r="D10" s="40" t="n">
        <f aca="false">$B$5*C10</f>
        <v>1079.5</v>
      </c>
      <c r="E10" s="41"/>
      <c r="F10" s="49" t="n">
        <f aca="false">IF(E10&gt;0,FLOOR(D10/E10,0.0001),0)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0.1872</v>
      </c>
      <c r="D11" s="44" t="n">
        <f aca="false">$B$5*C11</f>
        <v>936</v>
      </c>
      <c r="E11" s="41"/>
      <c r="F11" s="50" t="n">
        <f aca="false">IF(E11&gt;0,FLOOR(D11/E11,0.0001),0)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0.1853</v>
      </c>
      <c r="D12" s="40" t="n">
        <f aca="false">$B$5*C12</f>
        <v>926.5</v>
      </c>
      <c r="E12" s="41"/>
      <c r="F12" s="49" t="n">
        <f aca="false">IF(E12&gt;0,FLOOR(D12/E12,0.0001),0)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0.184</v>
      </c>
      <c r="D13" s="44" t="n">
        <f aca="false">$B$5*C13</f>
        <v>920</v>
      </c>
      <c r="E13" s="41"/>
      <c r="F13" s="50" t="n">
        <f aca="false">IF(E13&gt;0,FLOOR(D13/E13,0.0001),0)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0.1298</v>
      </c>
      <c r="D14" s="40" t="n">
        <f aca="false">$B$5*C14</f>
        <v>649</v>
      </c>
      <c r="E14" s="41"/>
      <c r="F14" s="49" t="n">
        <f aca="false">IF(E14&gt;0,FLOOR(D14/E14,0.0001),0)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0.0978</v>
      </c>
      <c r="D15" s="44" t="n">
        <f aca="false">$B$5*C15</f>
        <v>489</v>
      </c>
      <c r="E15" s="41"/>
      <c r="F15" s="50" t="n">
        <f aca="false">IF(E15&gt;0,FLOOR(D15/E15,0.0001),0)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67</v>
      </c>
    </row>
    <row r="19" customFormat="false" ht="15" hidden="false" customHeight="false" outlineLevel="0" collapsed="false">
      <c r="A19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Trade Republic&amp;R&amp;P / 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69</v>
      </c>
      <c r="B10" s="51" t="s">
        <v>70</v>
      </c>
      <c r="C10" s="23" t="n">
        <v>0.2159</v>
      </c>
      <c r="D10" s="40" t="n">
        <f aca="false">$B$5*C10</f>
        <v>1079.5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0.1872</v>
      </c>
      <c r="D11" s="44" t="n">
        <f aca="false">$B$5*C11</f>
        <v>936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0.1853</v>
      </c>
      <c r="D12" s="40" t="n">
        <f aca="false">$B$5*C12</f>
        <v>926.5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0.184</v>
      </c>
      <c r="D13" s="44" t="n">
        <f aca="false">$B$5*C13</f>
        <v>920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0.1298</v>
      </c>
      <c r="D14" s="40" t="n">
        <f aca="false">$B$5*C14</f>
        <v>649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0.0978</v>
      </c>
      <c r="D15" s="44" t="n">
        <f aca="false">$B$5*C15</f>
        <v>489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9.5" hidden="false" customHeight="true" outlineLevel="0" collapsed="false">
      <c r="A18" s="4" t="s">
        <v>71</v>
      </c>
      <c r="B18" s="5"/>
      <c r="C18" s="5"/>
      <c r="D18" s="5"/>
      <c r="E18" s="5"/>
      <c r="F18" s="5"/>
      <c r="G18" s="5"/>
      <c r="H18" s="5"/>
    </row>
    <row r="19" customFormat="false" ht="25.5" hidden="false" customHeight="true" outlineLevel="0" collapsed="false">
      <c r="A19" s="52" t="s">
        <v>72</v>
      </c>
      <c r="B19" s="52"/>
      <c r="C19" s="52"/>
      <c r="D19" s="52"/>
      <c r="E19" s="52"/>
      <c r="F19" s="52"/>
      <c r="G19" s="52"/>
      <c r="H19" s="52"/>
    </row>
    <row r="21" customFormat="false" ht="15" hidden="false" customHeight="false" outlineLevel="0" collapsed="false">
      <c r="A21" s="48" t="s">
        <v>63</v>
      </c>
    </row>
  </sheetData>
  <mergeCells count="4">
    <mergeCell ref="A1:H1"/>
    <mergeCell ref="A2:H2"/>
    <mergeCell ref="A3:H3"/>
    <mergeCell ref="A19:H19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Scalable Capital&amp;R&amp;P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73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5" t="s">
        <v>51</v>
      </c>
      <c r="B5" s="36" t="n">
        <v>5000</v>
      </c>
      <c r="C5" s="37" t="s">
        <v>52</v>
      </c>
    </row>
    <row r="6" customFormat="false" ht="16.5" hidden="false" customHeight="true" outlineLevel="0" collapsed="false">
      <c r="A6" s="35" t="s">
        <v>53</v>
      </c>
      <c r="B6" s="38" t="n">
        <f aca="false">$B$5-G16</f>
        <v>5000</v>
      </c>
      <c r="C6" s="37" t="s">
        <v>54</v>
      </c>
    </row>
    <row r="7" customFormat="false" ht="16.5" hidden="false" customHeight="true" outlineLevel="0" collapsed="false">
      <c r="A7" s="35" t="s">
        <v>55</v>
      </c>
      <c r="B7" s="39" t="n">
        <f aca="false">COUNTIFS(F10:F15,0,E10:E15,"&gt;0")</f>
        <v>0</v>
      </c>
      <c r="C7" s="37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0.2159</v>
      </c>
      <c r="D10" s="40" t="n">
        <f aca="false">$B$5*C10</f>
        <v>1079.5</v>
      </c>
      <c r="E10" s="41"/>
      <c r="F10" s="42" t="n">
        <f aca="false">IF(E10&gt;0,FLOOR(D10/E10,1),0)</f>
        <v>0</v>
      </c>
      <c r="G10" s="43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0.1872</v>
      </c>
      <c r="D11" s="44" t="n">
        <f aca="false">$B$5*C11</f>
        <v>936</v>
      </c>
      <c r="E11" s="41"/>
      <c r="F11" s="45" t="n">
        <f aca="false">IF(E11&gt;0,FLOOR(D11/E11,1),0)</f>
        <v>0</v>
      </c>
      <c r="G11" s="46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0.1853</v>
      </c>
      <c r="D12" s="40" t="n">
        <f aca="false">$B$5*C12</f>
        <v>926.5</v>
      </c>
      <c r="E12" s="41"/>
      <c r="F12" s="42" t="n">
        <f aca="false">IF(E12&gt;0,FLOOR(D12/E12,1),0)</f>
        <v>0</v>
      </c>
      <c r="G12" s="43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0.184</v>
      </c>
      <c r="D13" s="44" t="n">
        <f aca="false">$B$5*C13</f>
        <v>920</v>
      </c>
      <c r="E13" s="41"/>
      <c r="F13" s="45" t="n">
        <f aca="false">IF(E13&gt;0,FLOOR(D13/E13,1),0)</f>
        <v>0</v>
      </c>
      <c r="G13" s="46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0.1298</v>
      </c>
      <c r="D14" s="40" t="n">
        <f aca="false">$B$5*C14</f>
        <v>649</v>
      </c>
      <c r="E14" s="41"/>
      <c r="F14" s="42" t="n">
        <f aca="false">IF(E14&gt;0,FLOOR(D14/E14,1),0)</f>
        <v>0</v>
      </c>
      <c r="G14" s="43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0.0978</v>
      </c>
      <c r="D15" s="44" t="n">
        <f aca="false">$B$5*C15</f>
        <v>489</v>
      </c>
      <c r="E15" s="41"/>
      <c r="F15" s="45" t="n">
        <f aca="false">IF(E15&gt;0,FLOOR(D15/E15,1),0)</f>
        <v>0</v>
      </c>
      <c r="G15" s="46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2" t="s">
        <v>49</v>
      </c>
      <c r="B16" s="33"/>
      <c r="C16" s="34" t="n">
        <f aca="false">SUM(C10:C15)</f>
        <v>1</v>
      </c>
      <c r="D16" s="47" t="n">
        <f aca="false">SUM(D10:D15)</f>
        <v>5000</v>
      </c>
      <c r="E16" s="33"/>
      <c r="F16" s="33"/>
      <c r="G16" s="47" t="n">
        <f aca="false">SUM(G10:G15)</f>
        <v>0</v>
      </c>
      <c r="H16" s="34" t="n">
        <f aca="false">IF($B$5&gt;0,G16/$B$5,0)</f>
        <v>0</v>
      </c>
    </row>
    <row r="18" customFormat="false" ht="15" hidden="false" customHeight="false" outlineLevel="0" collapsed="false">
      <c r="A18" s="48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Directa&amp;R&amp;P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2026-08-31T08:02:18Z</dcterms:created>
  <dc:creator>openpyxl</dc:creator>
  <dc:description/>
  <dc:language>en-US</dc:language>
  <cp:lastModifiedBy/>
  <dcterms:modified xsi:type="dcterms:W3CDTF">2026-08-31T08:02:18Z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